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Лист1!$A$1:$S$41</definedName>
  </definedNames>
  <calcPr calcId="162913"/>
</workbook>
</file>

<file path=xl/calcChain.xml><?xml version="1.0" encoding="utf-8"?>
<calcChain xmlns="http://schemas.openxmlformats.org/spreadsheetml/2006/main">
  <c r="K21" i="1" l="1"/>
  <c r="N29" i="1"/>
  <c r="G29" i="1"/>
  <c r="H29" i="1"/>
  <c r="I29" i="1"/>
  <c r="J29" i="1"/>
  <c r="K29" i="1"/>
  <c r="L29" i="1"/>
  <c r="M29" i="1"/>
  <c r="F29" i="1"/>
  <c r="E30" i="1"/>
  <c r="D30" i="1"/>
  <c r="M21" i="1"/>
  <c r="L21" i="1"/>
  <c r="J21" i="1"/>
  <c r="I21" i="1"/>
  <c r="H21" i="1"/>
  <c r="G21" i="1"/>
  <c r="F21" i="1"/>
  <c r="I33" i="1"/>
  <c r="H33" i="1"/>
  <c r="G33" i="1"/>
  <c r="F33" i="1"/>
  <c r="K33" i="1"/>
  <c r="J33" i="1"/>
  <c r="E23" i="1"/>
  <c r="D23" i="1"/>
  <c r="D34" i="1"/>
  <c r="K31" i="1"/>
  <c r="J31" i="1"/>
  <c r="E29" i="1" l="1"/>
  <c r="D29" i="1"/>
  <c r="O30" i="1"/>
  <c r="O29" i="1" s="1"/>
  <c r="E21" i="1"/>
  <c r="D33" i="1"/>
  <c r="O23" i="1"/>
  <c r="M27" i="1"/>
  <c r="L27" i="1"/>
  <c r="K27" i="1"/>
  <c r="J27" i="1"/>
  <c r="I27" i="1"/>
  <c r="H27" i="1"/>
  <c r="G27" i="1"/>
  <c r="F27" i="1"/>
  <c r="E32" i="1"/>
  <c r="D32" i="1"/>
  <c r="E31" i="1"/>
  <c r="D31" i="1"/>
  <c r="E28" i="1"/>
  <c r="D28" i="1"/>
  <c r="M25" i="1"/>
  <c r="L25" i="1"/>
  <c r="K25" i="1"/>
  <c r="J25" i="1"/>
  <c r="I25" i="1"/>
  <c r="H25" i="1"/>
  <c r="G25" i="1"/>
  <c r="F25" i="1"/>
  <c r="E26" i="1"/>
  <c r="D26" i="1"/>
  <c r="E22" i="1"/>
  <c r="D22" i="1"/>
  <c r="E20" i="1"/>
  <c r="D20" i="1"/>
  <c r="M19" i="1"/>
  <c r="L19" i="1"/>
  <c r="K19" i="1"/>
  <c r="J19" i="1"/>
  <c r="I19" i="1"/>
  <c r="H19" i="1"/>
  <c r="H14" i="1" s="1"/>
  <c r="G19" i="1"/>
  <c r="F19" i="1"/>
  <c r="M15" i="1"/>
  <c r="L15" i="1"/>
  <c r="K15" i="1"/>
  <c r="J15" i="1"/>
  <c r="I15" i="1"/>
  <c r="H15" i="1"/>
  <c r="G15" i="1"/>
  <c r="F15" i="1"/>
  <c r="E17" i="1"/>
  <c r="D17" i="1"/>
  <c r="L14" i="1" l="1"/>
  <c r="O26" i="1"/>
  <c r="M14" i="1"/>
  <c r="D27" i="1"/>
  <c r="G14" i="1"/>
  <c r="E25" i="1"/>
  <c r="K14" i="1"/>
  <c r="J14" i="1"/>
  <c r="D14" i="1" s="1"/>
  <c r="I14" i="1"/>
  <c r="F14" i="1"/>
  <c r="O31" i="1"/>
  <c r="O28" i="1"/>
  <c r="O32" i="1"/>
  <c r="E15" i="1"/>
  <c r="D21" i="1"/>
  <c r="E19" i="1"/>
  <c r="D15" i="1"/>
  <c r="D19" i="1"/>
  <c r="D25" i="1"/>
  <c r="E27" i="1"/>
  <c r="O24" i="1"/>
  <c r="O25" i="1" l="1"/>
  <c r="E14" i="1"/>
  <c r="O27" i="1"/>
  <c r="O21" i="1"/>
  <c r="O19" i="1"/>
  <c r="O20" i="1"/>
  <c r="O22" i="1"/>
  <c r="O15" i="1" l="1"/>
  <c r="E34" i="1" l="1"/>
  <c r="O14" i="1" l="1"/>
</calcChain>
</file>

<file path=xl/sharedStrings.xml><?xml version="1.0" encoding="utf-8"?>
<sst xmlns="http://schemas.openxmlformats.org/spreadsheetml/2006/main" count="62" uniqueCount="50">
  <si>
    <t>N п/п</t>
  </si>
  <si>
    <t>Наименование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</si>
  <si>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</si>
  <si>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</si>
  <si>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</si>
  <si>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</si>
  <si>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</si>
  <si>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</si>
  <si>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</si>
  <si>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</si>
  <si>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</si>
  <si>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</si>
  <si>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</si>
  <si>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</si>
  <si>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</si>
  <si>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</si>
  <si>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</si>
  <si>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Программа "Развитие территория поселения"</t>
  </si>
  <si>
    <t>ПОДПРОГРАММА 1 "Ремонт и содержание муниципальных дорог"</t>
  </si>
  <si>
    <t>Мероприятия по содержанию ремонту автомобильных дорог,находящихся в собственности Почепского с/п</t>
  </si>
  <si>
    <t>Основное мероприятие 1 "Ремонт и содержание муниципальных дорог"</t>
  </si>
  <si>
    <t>Мероприятия по обеспечению уличного освещения,снижение затрат на оплату электроэнергии уличного освещения</t>
  </si>
  <si>
    <t>Мероприятия по увеличению зеленных насаждений,увеличение привлекательности и улучшение эстетического оформления зон отдыха,территория общего пользования</t>
  </si>
  <si>
    <t>Мероприятия по содержанию мест захоронения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</si>
  <si>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</si>
  <si>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 xml:space="preserve">                       (должность)             (подпись)      (Ф.И.О.)</t>
  </si>
  <si>
    <t xml:space="preserve"> </t>
  </si>
  <si>
    <t>Основное мероприятие «Мероприятия по развитию градостроительной деятельности»</t>
  </si>
  <si>
    <t>Подпрограмма  «Развитие градостроительной деятельности поселения»</t>
  </si>
  <si>
    <t>Основное мероприятие «Мероприятия по обеспечению проведения ремонта сетей и объектов водоснабжения расположенных на территории поселения»</t>
  </si>
  <si>
    <t>Основное мероприятие «Расходы на содержание мест массового отдыха населения на территории сельского поселения »</t>
  </si>
  <si>
    <t>Основное мероприятие «Мероприятия по повышению энергетической эффективности и сокращение энергетических издержек»</t>
  </si>
  <si>
    <t>Подпрограмма  "Развитие сети уличного освещения"</t>
  </si>
  <si>
    <t>Подпрограмма"Благоустройство территории поселения"</t>
  </si>
  <si>
    <t>Подпрограмма"Содержание мест захоронения и ремонт военно-мемориальных объектов"</t>
  </si>
  <si>
    <t>Основное  мероприятие "Организация сбора и вывоза бытовых отходов,ликвидация несанкционнированных свалок, спил аварийных деревьев, окос сорной травы"</t>
  </si>
  <si>
    <t>Мероприятие "Содержание и ремонт военно-мемориальных объектов "</t>
  </si>
  <si>
    <t>Подпрограмма «Благоустройство мест массового отдыха в Высокинском сельском поселении»</t>
  </si>
  <si>
    <t>Глава Копанищенского с/п</t>
  </si>
  <si>
    <t>А.М.Кетов</t>
  </si>
  <si>
    <t>Основное мероприятие "Организация и содержание уличного освещения"</t>
  </si>
  <si>
    <t xml:space="preserve"> Подпрограмма «Повышение энергетической эффективности и сокращение энергетических издержек в учреждениях поселения»</t>
  </si>
  <si>
    <t>Подпрограмма «Реконструкция, ремонт сетей и объектов водоснабжения»</t>
  </si>
  <si>
    <t>Мероприятия по повышению надежности (бесперебойности) снабжения          потребителей  услугами водоснабжения</t>
  </si>
  <si>
    <t>к постановлению администрации</t>
  </si>
  <si>
    <t>Копанищенского сельского поселения</t>
  </si>
  <si>
    <t xml:space="preserve">Лискинского муниципального района </t>
  </si>
  <si>
    <t>Приложение №3</t>
  </si>
  <si>
    <t>Отчет 
о ходе реализации муниципальной программы «Развитие территории поселения»
за 2024 г.</t>
  </si>
  <si>
    <t>от   " 07  " марта 2025г. 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</si>
</sst>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100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9" fillId="2" borderId="0" xfId="0" applyFont="1" applyFill="1"/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Alignment="1"/>
    <xf numFmtId="0" fontId="0" fillId="0" borderId="0" xfId="0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1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1" fillId="0" borderId="0" xfId="0" applyFont="1"/>
    <xf numFmtId="0" fontId="9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11" applyFont="1" applyFill="1" applyBorder="1" applyAlignment="1">
      <alignment horizontal="center" wrapText="1"/>
    </xf>
    <xf numFmtId="0" fontId="10" fillId="0" borderId="1" xfId="1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49" fontId="10" fillId="0" borderId="2" xfId="3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49" fontId="10" fillId="0" borderId="2" xfId="3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10" fillId="0" borderId="0" xfId="3" applyNumberFormat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49" fontId="10" fillId="2" borderId="0" xfId="3" applyNumberFormat="1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horizontal="center" wrapText="1"/>
    </xf>
    <xf numFmtId="0" fontId="4" fillId="2" borderId="0" xfId="0" applyFont="1" applyFill="1" applyAlignment="1"/>
    <xf numFmtId="0" fontId="9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5" fillId="2" borderId="0" xfId="0" applyFont="1" applyFill="1" applyAlignment="1"/>
    <xf numFmtId="49" fontId="12" fillId="0" borderId="2" xfId="3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center" wrapText="1"/>
    </xf>
    <xf numFmtId="49" fontId="17" fillId="0" borderId="1" xfId="9" applyNumberFormat="1" applyFont="1" applyFill="1" applyBorder="1" applyAlignment="1">
      <alignment horizontal="left" wrapText="1"/>
    </xf>
    <xf numFmtId="0" fontId="0" fillId="0" borderId="1" xfId="0" applyFont="1" applyFill="1" applyBorder="1" applyAlignment="1"/>
    <xf numFmtId="0" fontId="16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17" fillId="0" borderId="1" xfId="5" applyNumberFormat="1" applyFont="1" applyFill="1" applyBorder="1" applyAlignment="1">
      <alignment horizontal="center" wrapText="1"/>
    </xf>
    <xf numFmtId="49" fontId="17" fillId="0" borderId="0" xfId="17" applyNumberFormat="1" applyFont="1" applyFill="1" applyBorder="1" applyAlignment="1">
      <alignment horizontal="left" wrapText="1"/>
    </xf>
    <xf numFmtId="49" fontId="17" fillId="2" borderId="0" xfId="17" applyNumberFormat="1" applyFont="1" applyFill="1" applyBorder="1" applyAlignment="1">
      <alignment horizontal="left" wrapText="1"/>
    </xf>
    <xf numFmtId="49" fontId="17" fillId="2" borderId="0" xfId="15" applyNumberFormat="1" applyFont="1" applyFill="1" applyBorder="1" applyAlignment="1">
      <alignment horizontal="left" wrapText="1"/>
    </xf>
    <xf numFmtId="0" fontId="15" fillId="2" borderId="0" xfId="0" applyFont="1" applyFill="1" applyAlignment="1"/>
    <xf numFmtId="0" fontId="16" fillId="0" borderId="1" xfId="0" applyFont="1" applyFill="1" applyBorder="1" applyAlignment="1">
      <alignment horizontal="left" wrapText="1"/>
    </xf>
    <xf numFmtId="49" fontId="10" fillId="0" borderId="1" xfId="3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165" fontId="8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top" wrapText="1"/>
    </xf>
    <xf numFmtId="49" fontId="12" fillId="0" borderId="1" xfId="3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2" borderId="0" xfId="0" applyFont="1" applyFill="1" applyBorder="1"/>
    <xf numFmtId="0" fontId="0" fillId="0" borderId="0" xfId="0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9" fillId="0" borderId="3" xfId="0" applyNumberFormat="1" applyFont="1" applyFill="1" applyBorder="1" applyAlignment="1">
      <alignment horizontal="center" wrapText="1"/>
    </xf>
    <xf numFmtId="49" fontId="12" fillId="0" borderId="2" xfId="3" applyNumberFormat="1" applyFont="1" applyFill="1" applyBorder="1" applyAlignment="1">
      <alignment wrapText="1"/>
    </xf>
    <xf numFmtId="49" fontId="12" fillId="0" borderId="3" xfId="3" applyNumberFormat="1" applyFont="1" applyFill="1" applyBorder="1" applyAlignment="1">
      <alignment wrapText="1"/>
    </xf>
    <xf numFmtId="49" fontId="10" fillId="0" borderId="1" xfId="3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topLeftCell="C1" zoomScale="80" zoomScaleNormal="80" workbookViewId="0">
      <selection activeCell="I1" sqref="I1"/>
    </sheetView>
  </sheetViews>
  <sheetFormatPr defaultRowHeight="18.75" x14ac:dyDescent="0.3"/>
  <cols>
    <col min="1" max="1" width="9.140625" style="51" customWidth="1"/>
    <col min="2" max="2" width="45.5703125" style="6" customWidth="1"/>
    <col min="3" max="3" width="16.5703125" style="6" customWidth="1"/>
    <col min="4" max="4" width="19.42578125" style="52" customWidth="1"/>
    <col min="5" max="10" width="14" style="52" customWidth="1"/>
    <col min="11" max="11" width="16.85546875" style="52" customWidth="1"/>
    <col min="12" max="13" width="14" style="52" customWidth="1"/>
    <col min="14" max="14" width="11.7109375" style="52" customWidth="1"/>
    <col min="15" max="15" width="19.42578125" style="52" customWidth="1"/>
    <col min="16" max="16" width="28.7109375" style="67" customWidth="1"/>
    <col min="17" max="18" width="18.7109375" style="6" customWidth="1"/>
    <col min="19" max="19" width="18.7109375" style="4" customWidth="1"/>
  </cols>
  <sheetData>
    <row r="1" spans="1:20" x14ac:dyDescent="0.3">
      <c r="Q1" s="54" t="s">
        <v>47</v>
      </c>
      <c r="R1" s="54"/>
      <c r="S1" s="80"/>
    </row>
    <row r="2" spans="1:20" x14ac:dyDescent="0.3">
      <c r="Q2" s="54" t="s">
        <v>44</v>
      </c>
      <c r="R2" s="54"/>
      <c r="S2" s="80"/>
    </row>
    <row r="3" spans="1:20" x14ac:dyDescent="0.3">
      <c r="Q3" s="54" t="s">
        <v>45</v>
      </c>
      <c r="R3" s="54"/>
      <c r="S3" s="80"/>
    </row>
    <row r="4" spans="1:20" x14ac:dyDescent="0.3">
      <c r="Q4" s="54" t="s">
        <v>46</v>
      </c>
      <c r="R4" s="54"/>
      <c r="S4" s="80"/>
    </row>
    <row r="5" spans="1:20" x14ac:dyDescent="0.3">
      <c r="Q5" s="54" t="s">
        <v>49</v>
      </c>
      <c r="R5" s="54"/>
      <c r="S5" s="80"/>
    </row>
    <row r="6" spans="1:20" s="7" customFormat="1" ht="15" customHeight="1" x14ac:dyDescent="0.3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57"/>
      <c r="Q6" s="81"/>
      <c r="R6" s="81"/>
      <c r="S6" s="81"/>
    </row>
    <row r="7" spans="1:20" s="7" customFormat="1" ht="84" customHeight="1" x14ac:dyDescent="0.3">
      <c r="A7" s="93" t="s">
        <v>48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  <c r="R7" s="95"/>
      <c r="S7" s="95"/>
    </row>
    <row r="8" spans="1:20" s="7" customFormat="1" ht="15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57"/>
      <c r="Q8" s="13"/>
      <c r="R8" s="13"/>
      <c r="S8" s="13"/>
    </row>
    <row r="9" spans="1:20" ht="144" customHeight="1" x14ac:dyDescent="0.3">
      <c r="A9" s="98" t="s">
        <v>0</v>
      </c>
      <c r="B9" s="96" t="s">
        <v>1</v>
      </c>
      <c r="C9" s="96" t="s">
        <v>2</v>
      </c>
      <c r="D9" s="96" t="s">
        <v>3</v>
      </c>
      <c r="E9" s="96"/>
      <c r="F9" s="96"/>
      <c r="G9" s="96"/>
      <c r="H9" s="96"/>
      <c r="I9" s="96"/>
      <c r="J9" s="96"/>
      <c r="K9" s="96"/>
      <c r="L9" s="96"/>
      <c r="M9" s="96"/>
      <c r="N9" s="96" t="s">
        <v>4</v>
      </c>
      <c r="O9" s="96"/>
      <c r="P9" s="97" t="s">
        <v>5</v>
      </c>
      <c r="Q9" s="96" t="s">
        <v>6</v>
      </c>
      <c r="R9" s="96" t="s">
        <v>7</v>
      </c>
      <c r="S9" s="99" t="s">
        <v>8</v>
      </c>
    </row>
    <row r="10" spans="1:20" x14ac:dyDescent="0.3">
      <c r="A10" s="98"/>
      <c r="B10" s="96"/>
      <c r="C10" s="96"/>
      <c r="D10" s="96" t="s">
        <v>9</v>
      </c>
      <c r="E10" s="96"/>
      <c r="F10" s="96" t="s">
        <v>10</v>
      </c>
      <c r="G10" s="96"/>
      <c r="H10" s="96"/>
      <c r="I10" s="96"/>
      <c r="J10" s="96"/>
      <c r="K10" s="96"/>
      <c r="L10" s="96"/>
      <c r="M10" s="96"/>
      <c r="N10" s="96"/>
      <c r="O10" s="96"/>
      <c r="P10" s="97"/>
      <c r="Q10" s="96"/>
      <c r="R10" s="96"/>
      <c r="S10" s="99"/>
    </row>
    <row r="11" spans="1:20" ht="33" customHeight="1" x14ac:dyDescent="0.3">
      <c r="A11" s="98"/>
      <c r="B11" s="96"/>
      <c r="C11" s="96"/>
      <c r="D11" s="96"/>
      <c r="E11" s="96"/>
      <c r="F11" s="96" t="s">
        <v>11</v>
      </c>
      <c r="G11" s="96"/>
      <c r="H11" s="96" t="s">
        <v>12</v>
      </c>
      <c r="I11" s="96"/>
      <c r="J11" s="96" t="s">
        <v>13</v>
      </c>
      <c r="K11" s="96"/>
      <c r="L11" s="96" t="s">
        <v>14</v>
      </c>
      <c r="M11" s="96"/>
      <c r="N11" s="96"/>
      <c r="O11" s="96"/>
      <c r="P11" s="97"/>
      <c r="Q11" s="96"/>
      <c r="R11" s="96"/>
      <c r="S11" s="99"/>
    </row>
    <row r="12" spans="1:20" ht="26.25" customHeight="1" x14ac:dyDescent="0.3">
      <c r="A12" s="98"/>
      <c r="B12" s="96"/>
      <c r="C12" s="96"/>
      <c r="D12" s="23" t="s">
        <v>15</v>
      </c>
      <c r="E12" s="23" t="s">
        <v>16</v>
      </c>
      <c r="F12" s="23" t="s">
        <v>15</v>
      </c>
      <c r="G12" s="23" t="s">
        <v>16</v>
      </c>
      <c r="H12" s="23" t="s">
        <v>15</v>
      </c>
      <c r="I12" s="23" t="s">
        <v>16</v>
      </c>
      <c r="J12" s="23" t="s">
        <v>15</v>
      </c>
      <c r="K12" s="23" t="s">
        <v>16</v>
      </c>
      <c r="L12" s="23" t="s">
        <v>15</v>
      </c>
      <c r="M12" s="23" t="s">
        <v>16</v>
      </c>
      <c r="N12" s="23" t="s">
        <v>15</v>
      </c>
      <c r="O12" s="23" t="s">
        <v>16</v>
      </c>
      <c r="P12" s="97"/>
      <c r="Q12" s="96"/>
      <c r="R12" s="96"/>
      <c r="S12" s="99"/>
    </row>
    <row r="13" spans="1:20" x14ac:dyDescent="0.3">
      <c r="A13" s="24">
        <v>1</v>
      </c>
      <c r="B13" s="25">
        <v>2</v>
      </c>
      <c r="C13" s="23">
        <v>3</v>
      </c>
      <c r="D13" s="23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58">
        <v>16</v>
      </c>
      <c r="Q13" s="23">
        <v>17</v>
      </c>
      <c r="R13" s="23">
        <v>18</v>
      </c>
      <c r="S13" s="14">
        <v>19</v>
      </c>
    </row>
    <row r="14" spans="1:20" s="22" customFormat="1" ht="60.75" customHeight="1" x14ac:dyDescent="0.3">
      <c r="A14" s="72"/>
      <c r="B14" s="73" t="s">
        <v>17</v>
      </c>
      <c r="C14" s="72"/>
      <c r="D14" s="74">
        <f>F14+H14+J14+L14</f>
        <v>2594.4</v>
      </c>
      <c r="E14" s="74">
        <f>G14+I14+K14+M14</f>
        <v>2594.3000000000002</v>
      </c>
      <c r="F14" s="74">
        <f>F19+F21+F25+F27+F31+F33</f>
        <v>0</v>
      </c>
      <c r="G14" s="74">
        <f t="shared" ref="G14" si="0">G19+G21+G25+G27+G31+G33</f>
        <v>0</v>
      </c>
      <c r="H14" s="74">
        <f>H19+H21+H25+H27+H29+H31+H33</f>
        <v>1745.6000000000001</v>
      </c>
      <c r="I14" s="74">
        <f t="shared" ref="I14:M14" si="1">I19+I21+I25+I27+I29+I31+I33</f>
        <v>1745.6000000000001</v>
      </c>
      <c r="J14" s="74">
        <f t="shared" si="1"/>
        <v>848.80000000000007</v>
      </c>
      <c r="K14" s="74">
        <f t="shared" si="1"/>
        <v>848.7</v>
      </c>
      <c r="L14" s="74">
        <f t="shared" si="1"/>
        <v>0</v>
      </c>
      <c r="M14" s="74">
        <f t="shared" si="1"/>
        <v>0</v>
      </c>
      <c r="N14" s="75">
        <v>100</v>
      </c>
      <c r="O14" s="74">
        <f>E14/D14*100</f>
        <v>99.99614554424916</v>
      </c>
      <c r="P14" s="76"/>
      <c r="Q14" s="75"/>
      <c r="R14" s="75"/>
      <c r="S14" s="77">
        <v>100</v>
      </c>
    </row>
    <row r="15" spans="1:20" s="2" customFormat="1" ht="46.5" hidden="1" customHeight="1" x14ac:dyDescent="0.3">
      <c r="A15" s="89"/>
      <c r="B15" s="86" t="s">
        <v>18</v>
      </c>
      <c r="C15" s="91">
        <v>2020</v>
      </c>
      <c r="D15" s="84">
        <f>F15+H15+J15+L15</f>
        <v>0</v>
      </c>
      <c r="E15" s="84">
        <f>G15+I15+K15+M15</f>
        <v>0</v>
      </c>
      <c r="F15" s="84">
        <f>F17</f>
        <v>0</v>
      </c>
      <c r="G15" s="84">
        <f t="shared" ref="G15:M15" si="2">G17</f>
        <v>0</v>
      </c>
      <c r="H15" s="84">
        <f t="shared" si="2"/>
        <v>0</v>
      </c>
      <c r="I15" s="84">
        <f t="shared" si="2"/>
        <v>0</v>
      </c>
      <c r="J15" s="84">
        <f t="shared" si="2"/>
        <v>0</v>
      </c>
      <c r="K15" s="84">
        <f t="shared" si="2"/>
        <v>0</v>
      </c>
      <c r="L15" s="84">
        <f t="shared" si="2"/>
        <v>0</v>
      </c>
      <c r="M15" s="84">
        <f t="shared" si="2"/>
        <v>0</v>
      </c>
      <c r="N15" s="84">
        <v>100</v>
      </c>
      <c r="O15" s="84" t="e">
        <f t="shared" ref="O15:O32" si="3">E15/D15*100</f>
        <v>#DIV/0!</v>
      </c>
      <c r="P15" s="59"/>
      <c r="Q15" s="29"/>
      <c r="R15" s="29"/>
      <c r="S15" s="15"/>
      <c r="T15" s="11"/>
    </row>
    <row r="16" spans="1:20" s="2" customFormat="1" ht="123.75" hidden="1" customHeight="1" x14ac:dyDescent="0.3">
      <c r="A16" s="90"/>
      <c r="B16" s="87"/>
      <c r="C16" s="92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59" t="s">
        <v>19</v>
      </c>
      <c r="Q16" s="30"/>
      <c r="R16" s="29"/>
      <c r="S16" s="15">
        <v>100</v>
      </c>
      <c r="T16" s="11"/>
    </row>
    <row r="17" spans="1:20" s="2" customFormat="1" ht="75.75" hidden="1" customHeight="1" x14ac:dyDescent="0.3">
      <c r="A17" s="31"/>
      <c r="B17" s="32" t="s">
        <v>20</v>
      </c>
      <c r="C17" s="33"/>
      <c r="D17" s="84">
        <f>F17+H17+J17+L17</f>
        <v>0</v>
      </c>
      <c r="E17" s="84">
        <f>G17+I17+K17+M17</f>
        <v>0</v>
      </c>
      <c r="F17" s="23">
        <v>0</v>
      </c>
      <c r="G17" s="23">
        <v>0</v>
      </c>
      <c r="H17" s="84">
        <v>0</v>
      </c>
      <c r="I17" s="84">
        <v>0</v>
      </c>
      <c r="J17" s="84">
        <v>0</v>
      </c>
      <c r="K17" s="84">
        <v>0</v>
      </c>
      <c r="L17" s="23">
        <v>0</v>
      </c>
      <c r="M17" s="23">
        <v>0</v>
      </c>
      <c r="N17" s="23">
        <v>100</v>
      </c>
      <c r="O17" s="34">
        <v>100</v>
      </c>
      <c r="P17" s="60"/>
      <c r="Q17" s="35"/>
      <c r="R17" s="35"/>
      <c r="S17" s="16">
        <v>100</v>
      </c>
      <c r="T17" s="11"/>
    </row>
    <row r="18" spans="1:20" s="1" customFormat="1" ht="0.75" customHeight="1" x14ac:dyDescent="0.3">
      <c r="A18" s="36"/>
      <c r="B18" s="86" t="s">
        <v>32</v>
      </c>
      <c r="C18" s="25"/>
      <c r="D18" s="85"/>
      <c r="E18" s="85"/>
      <c r="F18" s="23">
        <v>0</v>
      </c>
      <c r="G18" s="23">
        <v>0</v>
      </c>
      <c r="H18" s="85"/>
      <c r="I18" s="85"/>
      <c r="J18" s="85"/>
      <c r="K18" s="85"/>
      <c r="L18" s="23"/>
      <c r="M18" s="23"/>
      <c r="N18" s="23"/>
      <c r="O18" s="37"/>
      <c r="P18" s="59"/>
      <c r="Q18" s="23"/>
      <c r="R18" s="23"/>
      <c r="S18" s="18"/>
      <c r="T18" s="9"/>
    </row>
    <row r="19" spans="1:20" s="21" customFormat="1" ht="83.25" customHeight="1" x14ac:dyDescent="0.3">
      <c r="A19" s="38"/>
      <c r="B19" s="87"/>
      <c r="C19" s="28">
        <v>2024</v>
      </c>
      <c r="D19" s="28">
        <f>F19+H19+J19+L19</f>
        <v>221.9</v>
      </c>
      <c r="E19" s="28">
        <f>G19+I19+K19+M19</f>
        <v>221.9</v>
      </c>
      <c r="F19" s="28">
        <f>F20</f>
        <v>0</v>
      </c>
      <c r="G19" s="28">
        <f t="shared" ref="G19:M19" si="4">G20</f>
        <v>0</v>
      </c>
      <c r="H19" s="28">
        <f t="shared" si="4"/>
        <v>124.9</v>
      </c>
      <c r="I19" s="28">
        <f t="shared" si="4"/>
        <v>124.9</v>
      </c>
      <c r="J19" s="28">
        <f t="shared" si="4"/>
        <v>97</v>
      </c>
      <c r="K19" s="28">
        <f t="shared" si="4"/>
        <v>97</v>
      </c>
      <c r="L19" s="28">
        <f t="shared" si="4"/>
        <v>0</v>
      </c>
      <c r="M19" s="28">
        <f t="shared" si="4"/>
        <v>0</v>
      </c>
      <c r="N19" s="28">
        <v>100</v>
      </c>
      <c r="O19" s="27">
        <f t="shared" si="3"/>
        <v>100</v>
      </c>
      <c r="P19" s="61" t="s">
        <v>21</v>
      </c>
      <c r="Q19" s="28"/>
      <c r="R19" s="28"/>
      <c r="S19" s="17">
        <v>100</v>
      </c>
      <c r="T19" s="20"/>
    </row>
    <row r="20" spans="1:20" s="1" customFormat="1" ht="45" customHeight="1" x14ac:dyDescent="0.3">
      <c r="A20" s="36"/>
      <c r="B20" s="39" t="s">
        <v>40</v>
      </c>
      <c r="C20" s="25"/>
      <c r="D20" s="23">
        <f t="shared" ref="D20:E20" si="5">F20+H20+J20+L20</f>
        <v>221.9</v>
      </c>
      <c r="E20" s="23">
        <f t="shared" si="5"/>
        <v>221.9</v>
      </c>
      <c r="F20" s="23">
        <v>0</v>
      </c>
      <c r="G20" s="23">
        <v>0</v>
      </c>
      <c r="H20" s="23">
        <v>124.9</v>
      </c>
      <c r="I20" s="23">
        <v>124.9</v>
      </c>
      <c r="J20" s="23">
        <v>97</v>
      </c>
      <c r="K20" s="23">
        <v>97</v>
      </c>
      <c r="L20" s="23">
        <v>0</v>
      </c>
      <c r="M20" s="23">
        <v>0</v>
      </c>
      <c r="N20" s="23">
        <v>100</v>
      </c>
      <c r="O20" s="37">
        <f t="shared" si="3"/>
        <v>100</v>
      </c>
      <c r="P20" s="62"/>
      <c r="Q20" s="23"/>
      <c r="R20" s="23"/>
      <c r="S20" s="18">
        <v>100</v>
      </c>
      <c r="T20" s="9"/>
    </row>
    <row r="21" spans="1:20" s="21" customFormat="1" ht="72" customHeight="1" x14ac:dyDescent="0.3">
      <c r="A21" s="38"/>
      <c r="B21" s="26" t="s">
        <v>33</v>
      </c>
      <c r="C21" s="28">
        <v>2024</v>
      </c>
      <c r="D21" s="28">
        <f t="shared" ref="D21" si="6">F21+H21+J21+L21</f>
        <v>199.9</v>
      </c>
      <c r="E21" s="27">
        <f>G21+I21+K21+M21</f>
        <v>199.8</v>
      </c>
      <c r="F21" s="28">
        <f>F22+F23</f>
        <v>0</v>
      </c>
      <c r="G21" s="28">
        <f t="shared" ref="G21:M21" si="7">G22+G23</f>
        <v>0</v>
      </c>
      <c r="H21" s="28">
        <f t="shared" si="7"/>
        <v>0</v>
      </c>
      <c r="I21" s="28">
        <f t="shared" si="7"/>
        <v>0</v>
      </c>
      <c r="J21" s="28">
        <f t="shared" si="7"/>
        <v>199.9</v>
      </c>
      <c r="K21" s="28">
        <f t="shared" si="7"/>
        <v>199.8</v>
      </c>
      <c r="L21" s="28">
        <f t="shared" si="7"/>
        <v>0</v>
      </c>
      <c r="M21" s="28">
        <f t="shared" si="7"/>
        <v>0</v>
      </c>
      <c r="N21" s="28">
        <v>100</v>
      </c>
      <c r="O21" s="27">
        <f t="shared" ref="O21" si="8">E21/D21*100</f>
        <v>99.949974987493746</v>
      </c>
      <c r="P21" s="68" t="s">
        <v>22</v>
      </c>
      <c r="Q21" s="28"/>
      <c r="R21" s="28"/>
      <c r="S21" s="17">
        <v>100</v>
      </c>
      <c r="T21" s="20"/>
    </row>
    <row r="22" spans="1:20" s="1" customFormat="1" ht="115.5" customHeight="1" x14ac:dyDescent="0.3">
      <c r="A22" s="36"/>
      <c r="B22" s="69" t="s">
        <v>35</v>
      </c>
      <c r="C22" s="25"/>
      <c r="D22" s="23">
        <f t="shared" ref="D22" si="9">F22+H22+J22+L22</f>
        <v>199.9</v>
      </c>
      <c r="E22" s="23">
        <f t="shared" ref="E22" si="10">G22+I22+K22+M22</f>
        <v>199.8</v>
      </c>
      <c r="F22" s="23">
        <v>0</v>
      </c>
      <c r="G22" s="23">
        <v>0</v>
      </c>
      <c r="H22" s="37">
        <v>0</v>
      </c>
      <c r="I22" s="37">
        <v>0</v>
      </c>
      <c r="J22" s="37">
        <v>199.9</v>
      </c>
      <c r="K22" s="37">
        <v>199.8</v>
      </c>
      <c r="L22" s="23">
        <v>0</v>
      </c>
      <c r="M22" s="23">
        <v>0</v>
      </c>
      <c r="N22" s="23">
        <v>100</v>
      </c>
      <c r="O22" s="37">
        <f t="shared" si="3"/>
        <v>99.949974987493746</v>
      </c>
      <c r="P22" s="62"/>
      <c r="Q22" s="23"/>
      <c r="R22" s="23"/>
      <c r="S22" s="18">
        <v>100</v>
      </c>
      <c r="T22" s="9"/>
    </row>
    <row r="23" spans="1:20" s="1" customFormat="1" ht="101.25" hidden="1" customHeight="1" x14ac:dyDescent="0.3">
      <c r="A23" s="89"/>
      <c r="B23" s="88"/>
      <c r="C23" s="91"/>
      <c r="D23" s="91">
        <f>F23+H23+J23+L23</f>
        <v>0</v>
      </c>
      <c r="E23" s="91">
        <f>G23+I23+K23+M23</f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100</v>
      </c>
      <c r="O23" s="27" t="e">
        <f>#REF!/#REF!*100</f>
        <v>#REF!</v>
      </c>
      <c r="P23" s="63"/>
      <c r="Q23" s="23"/>
      <c r="R23" s="23"/>
      <c r="S23" s="18"/>
      <c r="T23" s="9"/>
    </row>
    <row r="24" spans="1:20" s="1" customFormat="1" ht="30.75" hidden="1" customHeight="1" x14ac:dyDescent="0.3">
      <c r="A24" s="90"/>
      <c r="B24" s="88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37" t="e">
        <f>E23/D23*100</f>
        <v>#DIV/0!</v>
      </c>
      <c r="P24" s="62"/>
      <c r="Q24" s="23"/>
      <c r="R24" s="23"/>
      <c r="S24" s="18"/>
      <c r="T24" s="9"/>
    </row>
    <row r="25" spans="1:20" s="21" customFormat="1" ht="66" customHeight="1" x14ac:dyDescent="0.3">
      <c r="A25" s="38"/>
      <c r="B25" s="26" t="s">
        <v>34</v>
      </c>
      <c r="C25" s="28">
        <v>2024</v>
      </c>
      <c r="D25" s="28">
        <f t="shared" ref="D25:D26" si="11">F25+H25+J25+L25</f>
        <v>2011.5</v>
      </c>
      <c r="E25" s="28">
        <f t="shared" ref="E25:E26" si="12">G25+I25+K25+M25</f>
        <v>2011.5</v>
      </c>
      <c r="F25" s="28">
        <f>F26</f>
        <v>0</v>
      </c>
      <c r="G25" s="28">
        <f t="shared" ref="G25:M25" si="13">G26</f>
        <v>0</v>
      </c>
      <c r="H25" s="28">
        <f t="shared" si="13"/>
        <v>1620.7</v>
      </c>
      <c r="I25" s="28">
        <f t="shared" si="13"/>
        <v>1620.7</v>
      </c>
      <c r="J25" s="28">
        <f t="shared" si="13"/>
        <v>390.8</v>
      </c>
      <c r="K25" s="28">
        <f t="shared" si="13"/>
        <v>390.8</v>
      </c>
      <c r="L25" s="28">
        <f t="shared" si="13"/>
        <v>0</v>
      </c>
      <c r="M25" s="28">
        <f t="shared" si="13"/>
        <v>0</v>
      </c>
      <c r="N25" s="28">
        <v>100</v>
      </c>
      <c r="O25" s="27">
        <f t="shared" si="3"/>
        <v>100</v>
      </c>
      <c r="P25" s="61" t="s">
        <v>23</v>
      </c>
      <c r="Q25" s="28"/>
      <c r="R25" s="28"/>
      <c r="S25" s="17">
        <v>100</v>
      </c>
      <c r="T25" s="20"/>
    </row>
    <row r="26" spans="1:20" s="1" customFormat="1" ht="66" customHeight="1" x14ac:dyDescent="0.3">
      <c r="A26" s="36"/>
      <c r="B26" s="25" t="s">
        <v>36</v>
      </c>
      <c r="C26" s="23"/>
      <c r="D26" s="23">
        <f t="shared" si="11"/>
        <v>2011.5</v>
      </c>
      <c r="E26" s="23">
        <f t="shared" si="12"/>
        <v>2011.5</v>
      </c>
      <c r="F26" s="23">
        <v>0</v>
      </c>
      <c r="G26" s="23">
        <v>0</v>
      </c>
      <c r="H26" s="23">
        <v>1620.7</v>
      </c>
      <c r="I26" s="23">
        <v>1620.7</v>
      </c>
      <c r="J26" s="23">
        <v>390.8</v>
      </c>
      <c r="K26" s="23">
        <v>390.8</v>
      </c>
      <c r="L26" s="23">
        <v>0</v>
      </c>
      <c r="M26" s="23">
        <v>0</v>
      </c>
      <c r="N26" s="23">
        <v>100</v>
      </c>
      <c r="O26" s="27">
        <f t="shared" si="3"/>
        <v>100</v>
      </c>
      <c r="P26" s="62"/>
      <c r="Q26" s="23"/>
      <c r="R26" s="23"/>
      <c r="S26" s="18">
        <v>100</v>
      </c>
      <c r="T26" s="9"/>
    </row>
    <row r="27" spans="1:20" s="21" customFormat="1" ht="119.25" customHeight="1" x14ac:dyDescent="0.3">
      <c r="A27" s="38"/>
      <c r="B27" s="26" t="s">
        <v>41</v>
      </c>
      <c r="C27" s="28">
        <v>2024</v>
      </c>
      <c r="D27" s="28">
        <f>F27+H27+J27+L27</f>
        <v>10.7</v>
      </c>
      <c r="E27" s="28">
        <f t="shared" ref="E27:E31" si="14">G27+I27+K27+M27</f>
        <v>10.7</v>
      </c>
      <c r="F27" s="28">
        <f>F28</f>
        <v>0</v>
      </c>
      <c r="G27" s="28">
        <f t="shared" ref="G27:M27" si="15">G28</f>
        <v>0</v>
      </c>
      <c r="H27" s="28">
        <f t="shared" si="15"/>
        <v>0</v>
      </c>
      <c r="I27" s="28">
        <f t="shared" si="15"/>
        <v>0</v>
      </c>
      <c r="J27" s="28">
        <f t="shared" si="15"/>
        <v>10.7</v>
      </c>
      <c r="K27" s="28">
        <f t="shared" si="15"/>
        <v>10.7</v>
      </c>
      <c r="L27" s="28">
        <f t="shared" si="15"/>
        <v>0</v>
      </c>
      <c r="M27" s="28">
        <f t="shared" si="15"/>
        <v>0</v>
      </c>
      <c r="N27" s="27">
        <v>100</v>
      </c>
      <c r="O27" s="27">
        <f t="shared" si="3"/>
        <v>100</v>
      </c>
      <c r="P27" s="61" t="s">
        <v>24</v>
      </c>
      <c r="Q27" s="28"/>
      <c r="R27" s="28"/>
      <c r="S27" s="17"/>
      <c r="T27" s="20"/>
    </row>
    <row r="28" spans="1:20" s="1" customFormat="1" ht="97.5" customHeight="1" x14ac:dyDescent="0.3">
      <c r="A28" s="36"/>
      <c r="B28" s="25" t="s">
        <v>31</v>
      </c>
      <c r="C28" s="23"/>
      <c r="D28" s="23">
        <f t="shared" ref="D28:D31" si="16">F28+H28+J28+L28</f>
        <v>10.7</v>
      </c>
      <c r="E28" s="23">
        <f t="shared" si="14"/>
        <v>10.7</v>
      </c>
      <c r="F28" s="23">
        <v>0</v>
      </c>
      <c r="G28" s="23">
        <v>0</v>
      </c>
      <c r="H28" s="23">
        <v>0</v>
      </c>
      <c r="I28" s="23">
        <v>0</v>
      </c>
      <c r="J28" s="23">
        <v>10.7</v>
      </c>
      <c r="K28" s="23">
        <v>10.7</v>
      </c>
      <c r="L28" s="23">
        <v>0</v>
      </c>
      <c r="M28" s="23">
        <v>0</v>
      </c>
      <c r="N28" s="37">
        <v>100</v>
      </c>
      <c r="O28" s="27">
        <f t="shared" si="3"/>
        <v>100</v>
      </c>
      <c r="P28" s="62"/>
      <c r="Q28" s="23"/>
      <c r="R28" s="23"/>
      <c r="S28" s="18"/>
      <c r="T28" s="9"/>
    </row>
    <row r="29" spans="1:20" s="1" customFormat="1" ht="63" customHeight="1" x14ac:dyDescent="0.3">
      <c r="A29" s="36"/>
      <c r="B29" s="26" t="s">
        <v>42</v>
      </c>
      <c r="C29" s="28">
        <v>2024</v>
      </c>
      <c r="D29" s="28">
        <f>F29+H29+J29+L29</f>
        <v>45</v>
      </c>
      <c r="E29" s="28">
        <f>G29+I29+K29+M29</f>
        <v>45</v>
      </c>
      <c r="F29" s="28">
        <f>F30</f>
        <v>0</v>
      </c>
      <c r="G29" s="28">
        <f t="shared" ref="G29:M29" si="17">G30</f>
        <v>0</v>
      </c>
      <c r="H29" s="28">
        <f t="shared" si="17"/>
        <v>0</v>
      </c>
      <c r="I29" s="28">
        <f t="shared" si="17"/>
        <v>0</v>
      </c>
      <c r="J29" s="28">
        <f t="shared" si="17"/>
        <v>45</v>
      </c>
      <c r="K29" s="28">
        <f t="shared" si="17"/>
        <v>45</v>
      </c>
      <c r="L29" s="28">
        <f t="shared" si="17"/>
        <v>0</v>
      </c>
      <c r="M29" s="28">
        <f t="shared" si="17"/>
        <v>0</v>
      </c>
      <c r="N29" s="28">
        <f t="shared" ref="N29" si="18">N30</f>
        <v>100</v>
      </c>
      <c r="O29" s="28">
        <f t="shared" ref="O29" si="19">O30</f>
        <v>100</v>
      </c>
      <c r="P29" s="62" t="s">
        <v>43</v>
      </c>
      <c r="Q29" s="70"/>
      <c r="R29" s="70"/>
      <c r="S29" s="71"/>
      <c r="T29" s="9"/>
    </row>
    <row r="30" spans="1:20" s="1" customFormat="1" ht="93" customHeight="1" x14ac:dyDescent="0.3">
      <c r="A30" s="36"/>
      <c r="B30" s="41" t="s">
        <v>29</v>
      </c>
      <c r="C30" s="70"/>
      <c r="D30" s="70">
        <f>F30+H30+J30</f>
        <v>45</v>
      </c>
      <c r="E30" s="70">
        <f>G30+I30+K30</f>
        <v>45</v>
      </c>
      <c r="F30" s="70"/>
      <c r="G30" s="70"/>
      <c r="H30" s="70">
        <v>0</v>
      </c>
      <c r="I30" s="70">
        <v>0</v>
      </c>
      <c r="J30" s="70">
        <v>45</v>
      </c>
      <c r="K30" s="70">
        <v>45</v>
      </c>
      <c r="L30" s="70">
        <v>0</v>
      </c>
      <c r="M30" s="70">
        <v>0</v>
      </c>
      <c r="N30" s="37">
        <v>100</v>
      </c>
      <c r="O30" s="27">
        <f>E30/D30*100</f>
        <v>100</v>
      </c>
      <c r="P30" s="62"/>
      <c r="Q30" s="70"/>
      <c r="R30" s="70"/>
      <c r="S30" s="71"/>
      <c r="T30" s="9"/>
    </row>
    <row r="31" spans="1:20" s="21" customFormat="1" ht="86.25" customHeight="1" x14ac:dyDescent="0.3">
      <c r="A31" s="38"/>
      <c r="B31" s="56" t="s">
        <v>37</v>
      </c>
      <c r="C31" s="28">
        <v>2024</v>
      </c>
      <c r="D31" s="28">
        <f t="shared" si="16"/>
        <v>30.4</v>
      </c>
      <c r="E31" s="28">
        <f t="shared" si="14"/>
        <v>30.4</v>
      </c>
      <c r="F31" s="28">
        <v>0</v>
      </c>
      <c r="G31" s="28">
        <v>0</v>
      </c>
      <c r="H31" s="28">
        <v>0</v>
      </c>
      <c r="I31" s="28">
        <v>0</v>
      </c>
      <c r="J31" s="28">
        <f>J32</f>
        <v>30.4</v>
      </c>
      <c r="K31" s="28">
        <f>K32</f>
        <v>30.4</v>
      </c>
      <c r="L31" s="28">
        <v>0</v>
      </c>
      <c r="M31" s="28">
        <v>0</v>
      </c>
      <c r="N31" s="28">
        <v>100</v>
      </c>
      <c r="O31" s="27">
        <f t="shared" si="3"/>
        <v>100</v>
      </c>
      <c r="P31" s="61" t="s">
        <v>24</v>
      </c>
      <c r="Q31" s="28"/>
      <c r="R31" s="28"/>
      <c r="S31" s="17">
        <v>100</v>
      </c>
      <c r="T31" s="20"/>
    </row>
    <row r="32" spans="1:20" s="1" customFormat="1" ht="94.5" customHeight="1" x14ac:dyDescent="0.3">
      <c r="A32" s="36"/>
      <c r="B32" s="39" t="s">
        <v>30</v>
      </c>
      <c r="C32" s="25"/>
      <c r="D32" s="23">
        <f t="shared" ref="D32:D34" si="20">F32+H32+J32+L32</f>
        <v>30.4</v>
      </c>
      <c r="E32" s="23">
        <f t="shared" ref="E32:E34" si="21">G32+I32+K32+M32</f>
        <v>30.4</v>
      </c>
      <c r="F32" s="23">
        <v>0</v>
      </c>
      <c r="G32" s="23">
        <v>0</v>
      </c>
      <c r="H32" s="23">
        <v>0</v>
      </c>
      <c r="I32" s="23">
        <v>0</v>
      </c>
      <c r="J32" s="23">
        <v>30.4</v>
      </c>
      <c r="K32" s="23">
        <v>30.4</v>
      </c>
      <c r="L32" s="23">
        <v>0</v>
      </c>
      <c r="M32" s="23">
        <v>0</v>
      </c>
      <c r="N32" s="23">
        <v>100</v>
      </c>
      <c r="O32" s="27">
        <f t="shared" si="3"/>
        <v>100</v>
      </c>
      <c r="P32" s="62"/>
      <c r="Q32" s="23"/>
      <c r="R32" s="23"/>
      <c r="S32" s="18">
        <v>100</v>
      </c>
      <c r="T32" s="9"/>
    </row>
    <row r="33" spans="1:20" s="21" customFormat="1" ht="94.5" customHeight="1" x14ac:dyDescent="0.3">
      <c r="A33" s="38"/>
      <c r="B33" s="78" t="s">
        <v>28</v>
      </c>
      <c r="C33" s="28">
        <v>2024</v>
      </c>
      <c r="D33" s="28">
        <f>F33+H33+J33+L33</f>
        <v>75</v>
      </c>
      <c r="E33" s="28">
        <v>0</v>
      </c>
      <c r="F33" s="28">
        <f t="shared" ref="F33:I33" si="22">F34</f>
        <v>0</v>
      </c>
      <c r="G33" s="28">
        <f t="shared" si="22"/>
        <v>0</v>
      </c>
      <c r="H33" s="28">
        <f t="shared" si="22"/>
        <v>0</v>
      </c>
      <c r="I33" s="28">
        <f t="shared" si="22"/>
        <v>0</v>
      </c>
      <c r="J33" s="28">
        <f>J34</f>
        <v>75</v>
      </c>
      <c r="K33" s="28">
        <f>K34</f>
        <v>75</v>
      </c>
      <c r="L33" s="28">
        <v>0</v>
      </c>
      <c r="M33" s="28">
        <v>0</v>
      </c>
      <c r="N33" s="28">
        <v>100</v>
      </c>
      <c r="O33" s="27">
        <v>100</v>
      </c>
      <c r="P33" s="61"/>
      <c r="Q33" s="28"/>
      <c r="R33" s="28"/>
      <c r="S33" s="17"/>
      <c r="T33" s="20"/>
    </row>
    <row r="34" spans="1:20" s="1" customFormat="1" ht="94.5" customHeight="1" x14ac:dyDescent="0.3">
      <c r="A34" s="36"/>
      <c r="B34" s="79" t="s">
        <v>27</v>
      </c>
      <c r="C34" s="25"/>
      <c r="D34" s="23">
        <f t="shared" si="20"/>
        <v>75</v>
      </c>
      <c r="E34" s="23">
        <f t="shared" si="21"/>
        <v>75</v>
      </c>
      <c r="F34" s="23">
        <v>0</v>
      </c>
      <c r="G34" s="23">
        <v>0</v>
      </c>
      <c r="H34" s="23">
        <v>0</v>
      </c>
      <c r="I34" s="23">
        <v>0</v>
      </c>
      <c r="J34" s="23">
        <v>75</v>
      </c>
      <c r="K34" s="23">
        <v>75</v>
      </c>
      <c r="L34" s="23">
        <v>0</v>
      </c>
      <c r="M34" s="23">
        <v>0</v>
      </c>
      <c r="N34" s="23">
        <v>100</v>
      </c>
      <c r="O34" s="37">
        <v>100</v>
      </c>
      <c r="P34" s="62"/>
      <c r="Q34" s="23"/>
      <c r="R34" s="23"/>
      <c r="S34" s="19"/>
      <c r="T34" s="9"/>
    </row>
    <row r="35" spans="1:20" ht="79.5" customHeight="1" x14ac:dyDescent="0.3">
      <c r="A35" s="40"/>
      <c r="C35" s="42"/>
      <c r="D35" s="43"/>
      <c r="E35" s="43"/>
      <c r="F35" s="43"/>
      <c r="G35" s="43"/>
      <c r="H35" s="43"/>
      <c r="I35" s="43"/>
      <c r="J35" s="44"/>
      <c r="K35" s="44"/>
      <c r="L35" s="43"/>
      <c r="M35" s="43"/>
      <c r="N35" s="43"/>
      <c r="O35" s="45"/>
      <c r="P35" s="64"/>
      <c r="Q35" s="43"/>
      <c r="R35" s="43"/>
      <c r="S35" s="8"/>
      <c r="T35" s="11"/>
    </row>
    <row r="36" spans="1:20" ht="23.25" customHeight="1" x14ac:dyDescent="0.3">
      <c r="A36" s="40"/>
      <c r="B36" s="41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5"/>
      <c r="P36" s="64"/>
      <c r="Q36" s="43"/>
      <c r="R36" s="43"/>
      <c r="S36" s="8"/>
      <c r="T36" s="10"/>
    </row>
    <row r="37" spans="1:20" ht="23.25" customHeight="1" x14ac:dyDescent="0.3">
      <c r="A37" s="46"/>
      <c r="B37" s="47" t="s">
        <v>38</v>
      </c>
      <c r="C37" s="48"/>
      <c r="D37" s="49"/>
      <c r="E37" s="49"/>
      <c r="F37" s="49"/>
      <c r="G37" s="49"/>
      <c r="H37" s="49"/>
      <c r="I37" s="83" t="s">
        <v>39</v>
      </c>
      <c r="J37" s="83"/>
      <c r="K37" s="83"/>
      <c r="L37" s="49"/>
      <c r="M37" s="49"/>
      <c r="N37" s="49"/>
      <c r="O37" s="50"/>
      <c r="P37" s="65"/>
      <c r="Q37" s="48"/>
      <c r="R37" s="48"/>
      <c r="S37" s="5"/>
    </row>
    <row r="38" spans="1:20" ht="23.25" customHeight="1" x14ac:dyDescent="0.3">
      <c r="A38" s="46"/>
      <c r="B38" s="47"/>
      <c r="C38" s="48"/>
      <c r="D38" s="49"/>
      <c r="E38" s="49"/>
      <c r="F38" s="49"/>
      <c r="G38" s="49"/>
      <c r="H38" s="49"/>
      <c r="I38" s="49"/>
      <c r="J38" s="82"/>
      <c r="K38" s="82"/>
      <c r="L38" s="49"/>
      <c r="M38" s="49"/>
      <c r="N38" s="49"/>
      <c r="O38" s="50"/>
      <c r="P38" s="65"/>
      <c r="Q38" s="48"/>
      <c r="R38" s="48"/>
      <c r="S38" s="5"/>
    </row>
    <row r="39" spans="1:20" x14ac:dyDescent="0.3">
      <c r="O39" s="53"/>
      <c r="P39" s="66"/>
      <c r="Q39" s="54"/>
    </row>
    <row r="40" spans="1:20" s="3" customFormat="1" ht="23.25" x14ac:dyDescent="0.35">
      <c r="A40" s="55"/>
      <c r="B40" s="6"/>
      <c r="C40" s="6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67"/>
      <c r="Q40" s="6"/>
      <c r="R40" s="6"/>
      <c r="S40" s="4"/>
    </row>
    <row r="41" spans="1:20" x14ac:dyDescent="0.3">
      <c r="A41" s="51" t="s">
        <v>25</v>
      </c>
      <c r="B41" s="6" t="s">
        <v>26</v>
      </c>
      <c r="C41" s="6" t="s">
        <v>26</v>
      </c>
    </row>
  </sheetData>
  <mergeCells count="54">
    <mergeCell ref="L23:L24"/>
    <mergeCell ref="M23:M24"/>
    <mergeCell ref="N23:N24"/>
    <mergeCell ref="G23:G24"/>
    <mergeCell ref="H23:H24"/>
    <mergeCell ref="I23:I24"/>
    <mergeCell ref="J23:J24"/>
    <mergeCell ref="K23:K24"/>
    <mergeCell ref="A23:A24"/>
    <mergeCell ref="C23:C24"/>
    <mergeCell ref="D23:D24"/>
    <mergeCell ref="E23:E24"/>
    <mergeCell ref="F23:F24"/>
    <mergeCell ref="A7:S7"/>
    <mergeCell ref="L11:M11"/>
    <mergeCell ref="D9:M9"/>
    <mergeCell ref="N9:O11"/>
    <mergeCell ref="P9:P12"/>
    <mergeCell ref="Q9:Q12"/>
    <mergeCell ref="A9:A12"/>
    <mergeCell ref="B9:B12"/>
    <mergeCell ref="C9:C12"/>
    <mergeCell ref="R9:R12"/>
    <mergeCell ref="S9:S12"/>
    <mergeCell ref="D10:E11"/>
    <mergeCell ref="F10:M10"/>
    <mergeCell ref="F11:G11"/>
    <mergeCell ref="H11:I11"/>
    <mergeCell ref="J11:K11"/>
    <mergeCell ref="O15:O16"/>
    <mergeCell ref="N15:N16"/>
    <mergeCell ref="M15:M16"/>
    <mergeCell ref="L15:L16"/>
    <mergeCell ref="K15:K16"/>
    <mergeCell ref="A15:A16"/>
    <mergeCell ref="G15:G16"/>
    <mergeCell ref="F15:F16"/>
    <mergeCell ref="E15:E16"/>
    <mergeCell ref="D15:D16"/>
    <mergeCell ref="C15:C16"/>
    <mergeCell ref="J38:K38"/>
    <mergeCell ref="I37:K37"/>
    <mergeCell ref="J17:J18"/>
    <mergeCell ref="E17:E18"/>
    <mergeCell ref="B15:B16"/>
    <mergeCell ref="B23:B24"/>
    <mergeCell ref="D17:D18"/>
    <mergeCell ref="K17:K18"/>
    <mergeCell ref="B18:B19"/>
    <mergeCell ref="H17:H18"/>
    <mergeCell ref="I17:I18"/>
    <mergeCell ref="J15:J16"/>
    <mergeCell ref="I15:I16"/>
    <mergeCell ref="H15:H16"/>
  </mergeCells>
  <pageMargins left="0" right="0" top="0" bottom="0" header="0.31496062992125984" footer="0.31496062992125984"/>
  <pageSetup paperSize="9" scale="42" fitToHeight="0" orientation="landscape" r:id="rId1"/>
  <rowBreaks count="1" manualBreakCount="1">
    <brk id="30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Manager/>
  <Company>DreamLair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cp:keywords/>
  <dc:description/>
  <cp:lastModifiedBy>user</cp:lastModifiedBy>
  <cp:revision/>
  <cp:lastPrinted>2025-03-07T11:19:37Z</cp:lastPrinted>
  <dcterms:created xsi:type="dcterms:W3CDTF">2015-01-12T10:09:37Z</dcterms:created>
  <dcterms:modified xsi:type="dcterms:W3CDTF">2025-03-07T11:19:47Z</dcterms:modified>
  <cp:category/>
  <cp:contentStatus/>
</cp:coreProperties>
</file>