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 tabRatio="936" firstSheet="1" activeTab="1"/>
  </bookViews>
  <sheets>
    <sheet name="Бодеевское сп" sheetId="1" r:id="rId1"/>
    <sheet name="Копанище" sheetId="6" r:id="rId2"/>
  </sheets>
  <definedNames>
    <definedName name="_xlnm._FilterDatabase" localSheetId="0" hidden="1">'Бодеевское сп'!$D$1:$D$85</definedName>
    <definedName name="_xlnm.Print_Area" localSheetId="0">'Бодеевское сп'!$A$1:$I$84</definedName>
  </definedNames>
  <calcPr calcId="124519"/>
</workbook>
</file>

<file path=xl/calcChain.xml><?xml version="1.0" encoding="utf-8"?>
<calcChain xmlns="http://schemas.openxmlformats.org/spreadsheetml/2006/main">
  <c r="H23" i="6"/>
  <c r="G23"/>
  <c r="H69"/>
  <c r="G69"/>
  <c r="H58"/>
  <c r="G58"/>
  <c r="H16"/>
  <c r="G16"/>
  <c r="H72"/>
  <c r="H76"/>
  <c r="H78"/>
  <c r="H74"/>
  <c r="G74"/>
  <c r="H65"/>
  <c r="G65"/>
  <c r="H63"/>
  <c r="G63"/>
  <c r="H53"/>
  <c r="H48"/>
  <c r="H46"/>
  <c r="G46"/>
  <c r="H42"/>
  <c r="H35"/>
  <c r="H18"/>
  <c r="H9"/>
  <c r="H8" s="1"/>
  <c r="G78"/>
  <c r="G76"/>
  <c r="G72"/>
  <c r="G53"/>
  <c r="G48"/>
  <c r="G42"/>
  <c r="G35"/>
  <c r="G18"/>
  <c r="G9"/>
  <c r="G8" s="1"/>
  <c r="G51" l="1"/>
  <c r="H51"/>
  <c r="H15"/>
  <c r="G15"/>
  <c r="I52" i="1"/>
  <c r="H52"/>
  <c r="G52"/>
  <c r="H81" i="6" l="1"/>
  <c r="G81"/>
  <c r="I74" i="1"/>
  <c r="I72"/>
  <c r="I65"/>
  <c r="I47"/>
  <c r="I41"/>
  <c r="I37"/>
  <c r="I32"/>
  <c r="I25"/>
  <c r="I19"/>
  <c r="I14"/>
  <c r="I7"/>
  <c r="I6" s="1"/>
  <c r="H37"/>
  <c r="G37"/>
  <c r="L78" l="1"/>
  <c r="I12"/>
  <c r="I45"/>
  <c r="I77" l="1"/>
  <c r="I79" s="1"/>
  <c r="H65"/>
  <c r="G65"/>
  <c r="I82" l="1"/>
  <c r="L86"/>
  <c r="L87" s="1"/>
  <c r="H47" l="1"/>
  <c r="G47"/>
  <c r="H19"/>
  <c r="G19"/>
  <c r="H25" l="1"/>
  <c r="G25"/>
  <c r="H45" l="1"/>
  <c r="G45"/>
  <c r="H14" l="1"/>
  <c r="H32"/>
  <c r="H74"/>
  <c r="G74"/>
  <c r="G14" l="1"/>
  <c r="H72"/>
  <c r="H41"/>
  <c r="K78" s="1"/>
  <c r="H7"/>
  <c r="H6" s="1"/>
  <c r="H12" l="1"/>
  <c r="H77" l="1"/>
  <c r="H79" s="1"/>
  <c r="K86" s="1"/>
  <c r="K87" s="1"/>
  <c r="H82" l="1"/>
  <c r="G72" l="1"/>
  <c r="G41"/>
  <c r="G32"/>
  <c r="G7"/>
  <c r="G6" s="1"/>
  <c r="G12" l="1"/>
  <c r="G77" l="1"/>
  <c r="G79" s="1"/>
  <c r="G82" s="1"/>
</calcChain>
</file>

<file path=xl/sharedStrings.xml><?xml version="1.0" encoding="utf-8"?>
<sst xmlns="http://schemas.openxmlformats.org/spreadsheetml/2006/main" count="332" uniqueCount="146">
  <si>
    <t>Наименование программы</t>
  </si>
  <si>
    <t>План</t>
  </si>
  <si>
    <t>1. Муниципальная Программа «Развитие и сохранение культуры поселения»</t>
  </si>
  <si>
    <t>1.1.Подпрограмма «Организация досуга и обеспечение жителей поселения услугами организации культуры»</t>
  </si>
  <si>
    <t>2. Муниципальная Программа «Муниципальное управление и гражданское общество»</t>
  </si>
  <si>
    <t>2.2.Подпрограмма «Управление в сфере функций органов  местной администрации»</t>
  </si>
  <si>
    <t>2.3.Подпрограмма  «Обеспечение реализации Муниципальной Программы»</t>
  </si>
  <si>
    <t>2.4.Подпрограмма «Повышение устойчивости бюджета поселения»</t>
  </si>
  <si>
    <t>3. Муниципальная Программа «Развитие территории поселения»</t>
  </si>
  <si>
    <t>3.2.Подпрограмма  «Развитие сети уличного освещения»</t>
  </si>
  <si>
    <t>3.3.Подпрограмма «Благоустройство территории поселения»</t>
  </si>
  <si>
    <t xml:space="preserve">3.4.Подпрограмма «Содержание мест захоронения и ремонт военно-мемориальных объектов»  </t>
  </si>
  <si>
    <t>В С Е Г О</t>
  </si>
  <si>
    <t>ЦСР</t>
  </si>
  <si>
    <t>2.8.Подпрограмма  «Финансовое обеспечение  муниципальных образований Воронежской области для исполнения переданных полномочий»</t>
  </si>
  <si>
    <t>11 1 01 00590</t>
  </si>
  <si>
    <t>16 0 00 00000</t>
  </si>
  <si>
    <t>16 1 01 92020</t>
  </si>
  <si>
    <t>16 2 01 92010</t>
  </si>
  <si>
    <t>16 4 01 90570</t>
  </si>
  <si>
    <t>16 4 03 98500</t>
  </si>
  <si>
    <t>16 4 02 97880</t>
  </si>
  <si>
    <t>16 5 02 91430</t>
  </si>
  <si>
    <t>16 6 01 90470</t>
  </si>
  <si>
    <t>16 8 01 51180</t>
  </si>
  <si>
    <t>19 0 00 00000</t>
  </si>
  <si>
    <t>19 2 01 90670</t>
  </si>
  <si>
    <t>19 3 01 90800</t>
  </si>
  <si>
    <t>11 0 00 00000</t>
  </si>
  <si>
    <t>2.1. Подпрограмма «Функционирование высшего должностного лица местной администрации»</t>
  </si>
  <si>
    <t>16 3 01 00590</t>
  </si>
  <si>
    <t>19 2 01 S8670</t>
  </si>
  <si>
    <t>Рз Пр</t>
  </si>
  <si>
    <t>Вр</t>
  </si>
  <si>
    <t>Муниципальные программы  Бодеевского</t>
  </si>
  <si>
    <t>0801</t>
  </si>
  <si>
    <t>0102</t>
  </si>
  <si>
    <t>0104</t>
  </si>
  <si>
    <t>16 3 00 00000</t>
  </si>
  <si>
    <t>16 2 00 00000</t>
  </si>
  <si>
    <t>0113</t>
  </si>
  <si>
    <t>16 3 02 90200</t>
  </si>
  <si>
    <t>16 4 00 00000</t>
  </si>
  <si>
    <t>0111</t>
  </si>
  <si>
    <t>1301</t>
  </si>
  <si>
    <t>16 5 00 00000</t>
  </si>
  <si>
    <t>0309</t>
  </si>
  <si>
    <t>0314</t>
  </si>
  <si>
    <t>1001</t>
  </si>
  <si>
    <t xml:space="preserve">2.7.Подпрограмма «Развитие градостроительной деятельности  поселения» </t>
  </si>
  <si>
    <t>0412</t>
  </si>
  <si>
    <t>16 7 01 90850</t>
  </si>
  <si>
    <t>16 8 00 00000</t>
  </si>
  <si>
    <t>0203</t>
  </si>
  <si>
    <t>16 9 01 90410</t>
  </si>
  <si>
    <t>0409</t>
  </si>
  <si>
    <t>19 3 00 00000</t>
  </si>
  <si>
    <t>0503</t>
  </si>
  <si>
    <t>19 4 01 90600</t>
  </si>
  <si>
    <t>19 5 01 91220</t>
  </si>
  <si>
    <t>19 6 01 90700</t>
  </si>
  <si>
    <t>19 7 01 88690</t>
  </si>
  <si>
    <t xml:space="preserve">3.7.Подпрограмма «Осуществление муниципального земельного контроля  в границах поселения» </t>
  </si>
  <si>
    <t>0107</t>
  </si>
  <si>
    <t>16 3 01 90200</t>
  </si>
  <si>
    <t>16 5 01 91430</t>
  </si>
  <si>
    <t>0502</t>
  </si>
  <si>
    <t>99 1 01 92070</t>
  </si>
  <si>
    <t>1101</t>
  </si>
  <si>
    <t>11 1 00 00000</t>
  </si>
  <si>
    <t>19 2 00 00000</t>
  </si>
  <si>
    <t>2.7.Подпрограмма  «Финансовое обеспечение  муниципальных образований Воронежской области для исполнения переданных полномочий»</t>
  </si>
  <si>
    <t xml:space="preserve">3.6.Подпрограмма «Осуществление муниципального земельного контроля в границах поселения»  </t>
  </si>
  <si>
    <t>19 6 01 88690</t>
  </si>
  <si>
    <t>3.7. Подпрограмма «Реконструкция, ремонт сетей и объектов водоснабжения»</t>
  </si>
  <si>
    <t>19 7 01 90500</t>
  </si>
  <si>
    <t xml:space="preserve">3.8.Подпрограмма «Благоустройство мест массового отдыха»  </t>
  </si>
  <si>
    <t>19 8 01 90520</t>
  </si>
  <si>
    <t>3.9.Подпрограмма «Развитие градостроительной  деятельности поселения»</t>
  </si>
  <si>
    <t>19 9 01 90850</t>
  </si>
  <si>
    <t>05 0 00 00000</t>
  </si>
  <si>
    <t>05 1 01 90390</t>
  </si>
  <si>
    <t>16 7 00 00000</t>
  </si>
  <si>
    <t>19 8 00 00000</t>
  </si>
  <si>
    <t>24 0 00 00000</t>
  </si>
  <si>
    <t>3.5. Подпрограмма «Повышение энергетической эффективности и сокращение энергетических издержек в учреждениях поселения»</t>
  </si>
  <si>
    <t>УУР</t>
  </si>
  <si>
    <t>24 2 01 81290</t>
  </si>
  <si>
    <t>Доходы</t>
  </si>
  <si>
    <t>Безвозмездные</t>
  </si>
  <si>
    <t>Дефицит</t>
  </si>
  <si>
    <t>ФБ</t>
  </si>
  <si>
    <t>19 4 01 S8530</t>
  </si>
  <si>
    <t xml:space="preserve"> сельского поселения 2022 год</t>
  </si>
  <si>
    <t xml:space="preserve">ОБ </t>
  </si>
  <si>
    <t>соф.</t>
  </si>
  <si>
    <t>2.5.Подпрограмма «Защита населения и территории поселения от чрезвычайных ситуаций и обеспечение первичных мер пожарной безопасности»</t>
  </si>
  <si>
    <t>2.6.Подпрограмма «Социальная поддержка граждан»</t>
  </si>
  <si>
    <t>2.9.Подпрограмма «Обеспечение условий для развития на территории поселения физической культуры и массового спорта»</t>
  </si>
  <si>
    <t xml:space="preserve">3.6. Подпрограмма  «Озеленение территории поселения»  </t>
  </si>
  <si>
    <t>2.3.Подпрограмма «Обеспечение реализации Муниципальной Программы»</t>
  </si>
  <si>
    <t>4. Муниципальная Программа «Использование и охрана земель на территории Бодеевского сельского поселения»</t>
  </si>
  <si>
    <t>5. Муниципальная Программа «Развитие транспортной системы»</t>
  </si>
  <si>
    <t>6. Непрограммные расходы органов местного самоуправления</t>
  </si>
  <si>
    <t>4.1.Подпрограмма «Повышение эффективности использования и охраны земель»</t>
  </si>
  <si>
    <t>5.2.Подпрограмма  «Капитальный ремонт и ремонт автомобильных дорог общего пользования местного значения на территории  Бодеевского сельского поселения»</t>
  </si>
  <si>
    <t>4. Муниципальная Программа «Использование и охрана земель на территории Копанищенского сельского поселения»</t>
  </si>
  <si>
    <t>4.1.Подпрограмма  «Повышение эффективности использования и охраны земель»</t>
  </si>
  <si>
    <t>Внебюджет</t>
  </si>
  <si>
    <t>19 4 01 00000</t>
  </si>
  <si>
    <t xml:space="preserve">ОБ                                          </t>
  </si>
  <si>
    <t>19 3 01 L5760</t>
  </si>
  <si>
    <t>АПК</t>
  </si>
  <si>
    <t>Ремонт и благоустройство  воинских захоронений</t>
  </si>
  <si>
    <t>16 7 01 S8460</t>
  </si>
  <si>
    <t>Расходы с УУР</t>
  </si>
  <si>
    <t>внеб.</t>
  </si>
  <si>
    <t>обустройство парка</t>
  </si>
  <si>
    <t>обустройство детской площадки в парке</t>
  </si>
  <si>
    <t>193 01 S0800</t>
  </si>
  <si>
    <t>193 01 90800</t>
  </si>
  <si>
    <t>16 3 01 20540</t>
  </si>
  <si>
    <t>11 1 01 20540</t>
  </si>
  <si>
    <t>СФ</t>
  </si>
  <si>
    <t xml:space="preserve">5.2.Подпрограмма «Капитальный ремонт и ремонт автомобильных дорог общего пользования местного значения на территории  Копанищенского сельского поселения»              </t>
  </si>
  <si>
    <r>
      <t xml:space="preserve">2.1. Подпрограмма «Функционирование высшего должностного лица местной администрации»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</t>
    </r>
  </si>
  <si>
    <t>19 4 00 00000</t>
  </si>
  <si>
    <t>Исполнение</t>
  </si>
  <si>
    <t xml:space="preserve">16 3 01 S8620 </t>
  </si>
  <si>
    <t>2.6.Подпрограмма  «Социальная поддержка граждан»</t>
  </si>
  <si>
    <t>16 6 00 00000</t>
  </si>
  <si>
    <t>ОТЧЕТ</t>
  </si>
  <si>
    <t>об исполнении муниципальных программ</t>
  </si>
  <si>
    <t>Копанищенского сельского поселения</t>
  </si>
  <si>
    <t>19 5 00 00000</t>
  </si>
  <si>
    <t>19 6 00 00000</t>
  </si>
  <si>
    <t>19 7 00 00000</t>
  </si>
  <si>
    <t>19 9 00 00000</t>
  </si>
  <si>
    <t>Глава Копанищенского сельского поселения                                        А.М.Кетов</t>
  </si>
  <si>
    <t>16 1 00 00000</t>
  </si>
  <si>
    <t>16 3 01 70100</t>
  </si>
  <si>
    <t>за  2023  год</t>
  </si>
  <si>
    <t>19 3 01 70100</t>
  </si>
  <si>
    <t>19 3 01 88050</t>
  </si>
  <si>
    <t>ОБ</t>
  </si>
  <si>
    <t>19 7 01 70100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</si>
</sst>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21">
    <font>
      <sz val="11"/>
      <color theme="1"/>
      <name val="Calibri"/>
      <family val="2"/>
      <charset val="204"/>
      <scheme val="minor"/>
    </font>
    <font>
      <b/>
      <sz val="11"/>
      <name val="Arial Cyr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0" fillId="2" borderId="0" xfId="0" applyFill="1"/>
    <xf numFmtId="0" fontId="4" fillId="2" borderId="0" xfId="0" applyFont="1" applyFill="1"/>
    <xf numFmtId="49" fontId="6" fillId="2" borderId="5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6" xfId="0" applyBorder="1" applyAlignment="1">
      <alignment vertical="center"/>
    </xf>
    <xf numFmtId="164" fontId="0" fillId="0" borderId="0" xfId="0" applyNumberFormat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6" xfId="0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10" fillId="2" borderId="5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wrapText="1"/>
    </xf>
    <xf numFmtId="0" fontId="14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49" fontId="0" fillId="0" borderId="0" xfId="0" applyNumberFormat="1"/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0" fontId="6" fillId="0" borderId="1" xfId="0" applyFont="1" applyBorder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7" fillId="2" borderId="2" xfId="0" applyFont="1" applyFill="1" applyBorder="1" applyAlignment="1">
      <alignment wrapText="1"/>
    </xf>
    <xf numFmtId="0" fontId="11" fillId="3" borderId="1" xfId="0" applyFont="1" applyFill="1" applyBorder="1" applyAlignment="1">
      <alignment horizontal="left" wrapText="1"/>
    </xf>
    <xf numFmtId="0" fontId="11" fillId="3" borderId="2" xfId="0" applyFont="1" applyFill="1" applyBorder="1" applyAlignment="1">
      <alignment horizontal="left" wrapText="1"/>
    </xf>
    <xf numFmtId="0" fontId="8" fillId="2" borderId="5" xfId="0" applyFont="1" applyFill="1" applyBorder="1" applyAlignment="1">
      <alignment horizontal="center" wrapText="1"/>
    </xf>
    <xf numFmtId="0" fontId="9" fillId="0" borderId="1" xfId="0" applyFont="1" applyBorder="1" applyAlignment="1">
      <alignment wrapText="1"/>
    </xf>
    <xf numFmtId="49" fontId="9" fillId="2" borderId="5" xfId="0" applyNumberFormat="1" applyFont="1" applyFill="1" applyBorder="1" applyAlignment="1">
      <alignment horizontal="center" wrapText="1"/>
    </xf>
    <xf numFmtId="3" fontId="10" fillId="2" borderId="5" xfId="0" applyNumberFormat="1" applyFont="1" applyFill="1" applyBorder="1" applyAlignment="1">
      <alignment horizontal="center" wrapText="1"/>
    </xf>
    <xf numFmtId="3" fontId="6" fillId="2" borderId="5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wrapText="1"/>
    </xf>
    <xf numFmtId="0" fontId="0" fillId="0" borderId="7" xfId="0" applyBorder="1"/>
    <xf numFmtId="0" fontId="7" fillId="2" borderId="4" xfId="0" applyFont="1" applyFill="1" applyBorder="1" applyAlignment="1">
      <alignment wrapText="1"/>
    </xf>
    <xf numFmtId="0" fontId="6" fillId="2" borderId="2" xfId="0" applyFont="1" applyFill="1" applyBorder="1" applyAlignment="1">
      <alignment wrapText="1"/>
    </xf>
    <xf numFmtId="0" fontId="6" fillId="2" borderId="3" xfId="0" applyFont="1" applyFill="1" applyBorder="1" applyAlignment="1">
      <alignment wrapText="1"/>
    </xf>
    <xf numFmtId="0" fontId="7" fillId="2" borderId="5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1" xfId="0" applyBorder="1"/>
    <xf numFmtId="0" fontId="8" fillId="3" borderId="1" xfId="0" applyFont="1" applyFill="1" applyBorder="1" applyAlignment="1">
      <alignment horizontal="left" wrapText="1"/>
    </xf>
    <xf numFmtId="0" fontId="8" fillId="3" borderId="2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8" fillId="4" borderId="5" xfId="0" applyFont="1" applyFill="1" applyBorder="1" applyAlignment="1">
      <alignment horizontal="center" wrapText="1"/>
    </xf>
    <xf numFmtId="49" fontId="6" fillId="4" borderId="2" xfId="0" applyNumberFormat="1" applyFont="1" applyFill="1" applyBorder="1" applyAlignment="1">
      <alignment horizontal="center" wrapText="1"/>
    </xf>
    <xf numFmtId="49" fontId="6" fillId="4" borderId="5" xfId="0" applyNumberFormat="1" applyFont="1" applyFill="1" applyBorder="1" applyAlignment="1">
      <alignment horizontal="center" wrapText="1"/>
    </xf>
    <xf numFmtId="0" fontId="13" fillId="2" borderId="6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65" fontId="8" fillId="3" borderId="1" xfId="0" applyNumberFormat="1" applyFont="1" applyFill="1" applyBorder="1" applyAlignment="1">
      <alignment horizontal="right"/>
    </xf>
    <xf numFmtId="165" fontId="10" fillId="3" borderId="1" xfId="0" applyNumberFormat="1" applyFont="1" applyFill="1" applyBorder="1" applyAlignment="1">
      <alignment horizontal="right"/>
    </xf>
    <xf numFmtId="165" fontId="0" fillId="0" borderId="0" xfId="0" applyNumberFormat="1"/>
    <xf numFmtId="165" fontId="10" fillId="2" borderId="1" xfId="0" applyNumberFormat="1" applyFont="1" applyFill="1" applyBorder="1" applyAlignment="1">
      <alignment horizontal="right"/>
    </xf>
    <xf numFmtId="165" fontId="8" fillId="2" borderId="1" xfId="0" applyNumberFormat="1" applyFont="1" applyFill="1" applyBorder="1" applyAlignment="1">
      <alignment horizontal="right"/>
    </xf>
    <xf numFmtId="165" fontId="8" fillId="0" borderId="1" xfId="0" applyNumberFormat="1" applyFont="1" applyBorder="1" applyAlignment="1">
      <alignment horizontal="right"/>
    </xf>
    <xf numFmtId="165" fontId="16" fillId="0" borderId="0" xfId="0" applyNumberFormat="1" applyFont="1"/>
    <xf numFmtId="165" fontId="12" fillId="0" borderId="6" xfId="0" applyNumberFormat="1" applyFont="1" applyBorder="1" applyAlignment="1">
      <alignment vertical="center"/>
    </xf>
    <xf numFmtId="165" fontId="12" fillId="2" borderId="0" xfId="0" applyNumberFormat="1" applyFont="1" applyFill="1"/>
    <xf numFmtId="165" fontId="13" fillId="2" borderId="0" xfId="0" applyNumberFormat="1" applyFont="1" applyFill="1"/>
    <xf numFmtId="165" fontId="16" fillId="0" borderId="0" xfId="0" applyNumberFormat="1" applyFont="1" applyAlignment="1">
      <alignment vertical="center"/>
    </xf>
    <xf numFmtId="49" fontId="6" fillId="2" borderId="2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165" fontId="17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11" fillId="2" borderId="1" xfId="0" applyFont="1" applyFill="1" applyBorder="1" applyAlignment="1">
      <alignment wrapText="1"/>
    </xf>
    <xf numFmtId="49" fontId="18" fillId="2" borderId="3" xfId="0" applyNumberFormat="1" applyFont="1" applyFill="1" applyBorder="1" applyAlignment="1">
      <alignment horizontal="right" wrapText="1"/>
    </xf>
    <xf numFmtId="49" fontId="18" fillId="2" borderId="1" xfId="0" applyNumberFormat="1" applyFont="1" applyFill="1" applyBorder="1" applyAlignment="1">
      <alignment horizontal="right" wrapText="1"/>
    </xf>
    <xf numFmtId="49" fontId="18" fillId="0" borderId="1" xfId="0" applyNumberFormat="1" applyFont="1" applyBorder="1" applyAlignment="1">
      <alignment horizontal="right"/>
    </xf>
    <xf numFmtId="49" fontId="18" fillId="2" borderId="2" xfId="0" applyNumberFormat="1" applyFont="1" applyFill="1" applyBorder="1" applyAlignment="1">
      <alignment horizontal="right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wrapText="1"/>
    </xf>
    <xf numFmtId="0" fontId="3" fillId="0" borderId="0" xfId="0" applyFont="1" applyAlignment="1">
      <alignment horizontal="center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wrapText="1"/>
    </xf>
    <xf numFmtId="49" fontId="19" fillId="2" borderId="3" xfId="0" applyNumberFormat="1" applyFont="1" applyFill="1" applyBorder="1" applyAlignment="1">
      <alignment horizontal="right" wrapText="1"/>
    </xf>
    <xf numFmtId="49" fontId="19" fillId="2" borderId="1" xfId="0" applyNumberFormat="1" applyFont="1" applyFill="1" applyBorder="1" applyAlignment="1">
      <alignment horizontal="right" wrapText="1"/>
    </xf>
    <xf numFmtId="49" fontId="0" fillId="0" borderId="1" xfId="0" applyNumberFormat="1" applyFont="1" applyBorder="1" applyAlignment="1">
      <alignment horizontal="right"/>
    </xf>
    <xf numFmtId="0" fontId="7" fillId="2" borderId="1" xfId="0" applyFont="1" applyFill="1" applyBorder="1" applyAlignment="1">
      <alignment wrapText="1"/>
    </xf>
    <xf numFmtId="164" fontId="2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5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/>
    </xf>
    <xf numFmtId="164" fontId="7" fillId="2" borderId="3" xfId="0" applyNumberFormat="1" applyFont="1" applyFill="1" applyBorder="1" applyAlignment="1">
      <alignment horizontal="center"/>
    </xf>
    <xf numFmtId="164" fontId="7" fillId="3" borderId="1" xfId="0" applyNumberFormat="1" applyFont="1" applyFill="1" applyBorder="1" applyAlignment="1">
      <alignment horizontal="center"/>
    </xf>
    <xf numFmtId="164" fontId="7" fillId="3" borderId="2" xfId="0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164" fontId="7" fillId="3" borderId="3" xfId="0" applyNumberFormat="1" applyFont="1" applyFill="1" applyBorder="1" applyAlignment="1">
      <alignment horizontal="center"/>
    </xf>
    <xf numFmtId="164" fontId="8" fillId="3" borderId="1" xfId="0" applyNumberFormat="1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164" fontId="0" fillId="0" borderId="6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15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0" fillId="2" borderId="0" xfId="0" applyNumberFormat="1" applyFill="1" applyAlignment="1">
      <alignment horizontal="center"/>
    </xf>
    <xf numFmtId="0" fontId="5" fillId="0" borderId="0" xfId="0" applyFont="1"/>
    <xf numFmtId="0" fontId="5" fillId="0" borderId="5" xfId="0" applyFont="1" applyBorder="1"/>
    <xf numFmtId="0" fontId="2" fillId="0" borderId="0" xfId="0" applyFont="1" applyAlignment="1"/>
    <xf numFmtId="164" fontId="7" fillId="2" borderId="1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49" fontId="7" fillId="2" borderId="2" xfId="0" applyNumberFormat="1" applyFont="1" applyFill="1" applyBorder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7" fillId="2" borderId="2" xfId="0" applyFont="1" applyFill="1" applyBorder="1" applyAlignment="1">
      <alignment horizontal="left" wrapText="1"/>
    </xf>
    <xf numFmtId="0" fontId="3" fillId="0" borderId="0" xfId="0" applyFont="1" applyAlignment="1">
      <alignment horizontal="center"/>
    </xf>
    <xf numFmtId="0" fontId="7" fillId="2" borderId="1" xfId="0" applyFont="1" applyFill="1" applyBorder="1" applyAlignment="1">
      <alignment wrapText="1"/>
    </xf>
    <xf numFmtId="164" fontId="7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165" fontId="8" fillId="2" borderId="1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wrapText="1"/>
    </xf>
    <xf numFmtId="165" fontId="10" fillId="2" borderId="1" xfId="0" applyNumberFormat="1" applyFont="1" applyFill="1" applyBorder="1" applyAlignment="1">
      <alignment horizontal="right"/>
    </xf>
    <xf numFmtId="0" fontId="8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49" fontId="6" fillId="2" borderId="2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left" wrapText="1"/>
    </xf>
    <xf numFmtId="49" fontId="7" fillId="2" borderId="2" xfId="0" applyNumberFormat="1" applyFont="1" applyFill="1" applyBorder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49" fontId="6" fillId="2" borderId="4" xfId="0" applyNumberFormat="1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20" fillId="0" borderId="0" xfId="0" applyFont="1" applyAlignment="1">
      <alignment horizontal="left" vertical="center"/>
    </xf>
    <xf numFmtId="164" fontId="7" fillId="2" borderId="2" xfId="0" applyNumberFormat="1" applyFont="1" applyFill="1" applyBorder="1" applyAlignment="1">
      <alignment horizontal="center"/>
    </xf>
    <xf numFmtId="164" fontId="7" fillId="2" borderId="3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5" fillId="2" borderId="5" xfId="0" applyNumberFormat="1" applyFont="1" applyFill="1" applyBorder="1" applyAlignment="1">
      <alignment horizontal="center" wrapText="1"/>
    </xf>
    <xf numFmtId="49" fontId="11" fillId="2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9" fontId="11" fillId="2" borderId="2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FF6600"/>
      <color rgb="FF66FFFF"/>
      <color rgb="FF00FFFF"/>
      <color rgb="FFFF9933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87"/>
  <sheetViews>
    <sheetView topLeftCell="A61" zoomScale="78" zoomScaleNormal="78" zoomScaleSheetLayoutView="148" workbookViewId="0">
      <selection activeCell="H72" sqref="H72"/>
    </sheetView>
  </sheetViews>
  <sheetFormatPr defaultRowHeight="15"/>
  <cols>
    <col min="1" max="1" width="5" style="20" customWidth="1"/>
    <col min="2" max="2" width="96.85546875" customWidth="1"/>
    <col min="3" max="3" width="6.5703125" customWidth="1"/>
    <col min="4" max="4" width="7.7109375" style="3" customWidth="1"/>
    <col min="5" max="5" width="20.28515625" style="4" customWidth="1"/>
    <col min="6" max="6" width="10.28515625" style="3" customWidth="1"/>
    <col min="7" max="7" width="12.140625" style="4" customWidth="1"/>
    <col min="8" max="8" width="11.7109375" customWidth="1"/>
    <col min="9" max="9" width="12" customWidth="1"/>
    <col min="10" max="10" width="6.42578125" customWidth="1"/>
    <col min="11" max="14" width="8.85546875"/>
  </cols>
  <sheetData>
    <row r="1" spans="2:9">
      <c r="B1" s="133" t="s">
        <v>34</v>
      </c>
      <c r="C1" s="133"/>
      <c r="D1" s="133"/>
      <c r="E1" s="133"/>
      <c r="F1" s="133"/>
      <c r="G1" s="133"/>
    </row>
    <row r="2" spans="2:9" ht="18.75" customHeight="1">
      <c r="B2" s="133"/>
      <c r="C2" s="133"/>
      <c r="D2" s="133"/>
      <c r="E2" s="133"/>
      <c r="F2" s="133"/>
      <c r="G2" s="133"/>
      <c r="H2" s="2"/>
    </row>
    <row r="3" spans="2:9" ht="18.75">
      <c r="B3" s="145" t="s">
        <v>93</v>
      </c>
      <c r="C3" s="145"/>
      <c r="D3" s="145"/>
      <c r="E3" s="145"/>
      <c r="F3" s="145"/>
      <c r="G3" s="145"/>
    </row>
    <row r="4" spans="2:9" ht="18.75">
      <c r="B4" s="6"/>
      <c r="C4" s="6"/>
      <c r="D4" s="7"/>
      <c r="E4" s="10"/>
      <c r="F4" s="7"/>
      <c r="G4" s="6">
        <v>2022</v>
      </c>
      <c r="H4" s="6">
        <v>2023</v>
      </c>
      <c r="I4" s="6">
        <v>2024</v>
      </c>
    </row>
    <row r="5" spans="2:9" ht="15.75">
      <c r="B5" s="39" t="s">
        <v>0</v>
      </c>
      <c r="C5" s="39"/>
      <c r="D5" s="40" t="s">
        <v>32</v>
      </c>
      <c r="E5" s="16" t="s">
        <v>13</v>
      </c>
      <c r="F5" s="40" t="s">
        <v>33</v>
      </c>
      <c r="G5" s="16" t="s">
        <v>1</v>
      </c>
      <c r="H5" s="16" t="s">
        <v>1</v>
      </c>
      <c r="I5" s="16" t="s">
        <v>1</v>
      </c>
    </row>
    <row r="6" spans="2:9" ht="15.75">
      <c r="B6" s="23" t="s">
        <v>2</v>
      </c>
      <c r="C6" s="23"/>
      <c r="D6" s="24"/>
      <c r="E6" s="25" t="s">
        <v>28</v>
      </c>
      <c r="F6" s="26"/>
      <c r="G6" s="63">
        <f>G7</f>
        <v>1570.5</v>
      </c>
      <c r="H6" s="63">
        <f t="shared" ref="H6:I6" si="0">H7</f>
        <v>1632.6</v>
      </c>
      <c r="I6" s="63">
        <f t="shared" si="0"/>
        <v>1614.7</v>
      </c>
    </row>
    <row r="7" spans="2:9" ht="15" customHeight="1">
      <c r="B7" s="147" t="s">
        <v>3</v>
      </c>
      <c r="C7" s="21"/>
      <c r="D7" s="148"/>
      <c r="E7" s="139" t="s">
        <v>69</v>
      </c>
      <c r="F7" s="143"/>
      <c r="G7" s="136">
        <f>G9+G10+G11</f>
        <v>1570.5</v>
      </c>
      <c r="H7" s="136">
        <f>H9+H10+H11</f>
        <v>1632.6</v>
      </c>
      <c r="I7" s="136">
        <f>I9+I10+I11</f>
        <v>1614.7</v>
      </c>
    </row>
    <row r="8" spans="2:9" ht="24" customHeight="1">
      <c r="B8" s="147"/>
      <c r="C8" s="22"/>
      <c r="D8" s="149"/>
      <c r="E8" s="140"/>
      <c r="F8" s="144"/>
      <c r="G8" s="136"/>
      <c r="H8" s="136"/>
      <c r="I8" s="136"/>
    </row>
    <row r="9" spans="2:9" ht="15.75">
      <c r="B9" s="27"/>
      <c r="C9" s="27"/>
      <c r="D9" s="24" t="s">
        <v>35</v>
      </c>
      <c r="E9" s="16" t="s">
        <v>15</v>
      </c>
      <c r="F9" s="28">
        <v>100</v>
      </c>
      <c r="G9" s="60">
        <v>1252.5</v>
      </c>
      <c r="H9" s="60">
        <v>1302.5999999999999</v>
      </c>
      <c r="I9" s="60">
        <v>1354.7</v>
      </c>
    </row>
    <row r="10" spans="2:9" ht="15.75">
      <c r="B10" s="27"/>
      <c r="C10" s="27"/>
      <c r="D10" s="24" t="s">
        <v>35</v>
      </c>
      <c r="E10" s="16" t="s">
        <v>15</v>
      </c>
      <c r="F10" s="28">
        <v>200</v>
      </c>
      <c r="G10" s="60">
        <v>318</v>
      </c>
      <c r="H10" s="60">
        <v>330</v>
      </c>
      <c r="I10" s="60">
        <v>260</v>
      </c>
    </row>
    <row r="11" spans="2:9" ht="15.75">
      <c r="B11" s="21"/>
      <c r="C11" s="21"/>
      <c r="D11" s="24" t="s">
        <v>35</v>
      </c>
      <c r="E11" s="16" t="s">
        <v>15</v>
      </c>
      <c r="F11" s="28">
        <v>800</v>
      </c>
      <c r="G11" s="60"/>
      <c r="H11" s="60"/>
      <c r="I11" s="60"/>
    </row>
    <row r="12" spans="2:9" ht="15.75">
      <c r="B12" s="29" t="s">
        <v>4</v>
      </c>
      <c r="C12" s="29"/>
      <c r="D12" s="24"/>
      <c r="E12" s="25" t="s">
        <v>16</v>
      </c>
      <c r="F12" s="26"/>
      <c r="G12" s="63">
        <f>G13+G14+G19+G25+G32+G36+G37+G41+G44</f>
        <v>4236.5999999999995</v>
      </c>
      <c r="H12" s="63">
        <f>H13+H14+H19+H25+H32+H36+H37+H41+H44</f>
        <v>4443.1000000000004</v>
      </c>
      <c r="I12" s="63">
        <f>I13+I14+I19+I25+I32+I36+I37+I41+I44</f>
        <v>4238.3999999999996</v>
      </c>
    </row>
    <row r="13" spans="2:9" ht="31.5">
      <c r="B13" s="30" t="s">
        <v>29</v>
      </c>
      <c r="C13" s="30"/>
      <c r="D13" s="24" t="s">
        <v>36</v>
      </c>
      <c r="E13" s="16" t="s">
        <v>17</v>
      </c>
      <c r="F13" s="28">
        <v>100</v>
      </c>
      <c r="G13" s="60">
        <v>722</v>
      </c>
      <c r="H13" s="60">
        <v>722</v>
      </c>
      <c r="I13" s="60">
        <v>722</v>
      </c>
    </row>
    <row r="14" spans="2:9" ht="15" customHeight="1">
      <c r="B14" s="134" t="s">
        <v>5</v>
      </c>
      <c r="C14" s="21"/>
      <c r="D14" s="141"/>
      <c r="E14" s="139" t="s">
        <v>39</v>
      </c>
      <c r="F14" s="143"/>
      <c r="G14" s="136">
        <f>G16+G17+G18</f>
        <v>1160.3</v>
      </c>
      <c r="H14" s="136">
        <f>H16+H17+H18</f>
        <v>1209</v>
      </c>
      <c r="I14" s="136">
        <f>I16+I17+I18</f>
        <v>1209</v>
      </c>
    </row>
    <row r="15" spans="2:9" ht="15" customHeight="1">
      <c r="B15" s="135"/>
      <c r="C15" s="22"/>
      <c r="D15" s="142"/>
      <c r="E15" s="140"/>
      <c r="F15" s="144"/>
      <c r="G15" s="136"/>
      <c r="H15" s="136"/>
      <c r="I15" s="136"/>
    </row>
    <row r="16" spans="2:9" ht="15.75">
      <c r="B16" s="22"/>
      <c r="C16" s="22"/>
      <c r="D16" s="72" t="s">
        <v>37</v>
      </c>
      <c r="E16" s="16" t="s">
        <v>18</v>
      </c>
      <c r="F16" s="28">
        <v>100</v>
      </c>
      <c r="G16" s="60">
        <v>379</v>
      </c>
      <c r="H16" s="60">
        <v>379</v>
      </c>
      <c r="I16" s="60">
        <v>379</v>
      </c>
    </row>
    <row r="17" spans="2:9" ht="15.75">
      <c r="B17" s="22"/>
      <c r="C17" s="22"/>
      <c r="D17" s="72" t="s">
        <v>37</v>
      </c>
      <c r="E17" s="16" t="s">
        <v>18</v>
      </c>
      <c r="F17" s="28">
        <v>200</v>
      </c>
      <c r="G17" s="60">
        <v>779.8</v>
      </c>
      <c r="H17" s="60">
        <v>829</v>
      </c>
      <c r="I17" s="60">
        <v>829</v>
      </c>
    </row>
    <row r="18" spans="2:9" ht="15.75">
      <c r="B18" s="22"/>
      <c r="C18" s="22"/>
      <c r="D18" s="72" t="s">
        <v>37</v>
      </c>
      <c r="E18" s="16" t="s">
        <v>18</v>
      </c>
      <c r="F18" s="28">
        <v>800</v>
      </c>
      <c r="G18" s="60">
        <v>1.5</v>
      </c>
      <c r="H18" s="60">
        <v>1</v>
      </c>
      <c r="I18" s="60">
        <v>1</v>
      </c>
    </row>
    <row r="19" spans="2:9" ht="15" customHeight="1">
      <c r="B19" s="146" t="s">
        <v>6</v>
      </c>
      <c r="C19" s="31"/>
      <c r="D19" s="141"/>
      <c r="E19" s="139" t="s">
        <v>38</v>
      </c>
      <c r="F19" s="143"/>
      <c r="G19" s="136">
        <f>G21+G22+G24+G23</f>
        <v>1805.1</v>
      </c>
      <c r="H19" s="136">
        <f t="shared" ref="H19:I19" si="1">H21+H22+H24+H23</f>
        <v>1969.5</v>
      </c>
      <c r="I19" s="136">
        <f t="shared" si="1"/>
        <v>1898.5</v>
      </c>
    </row>
    <row r="20" spans="2:9" ht="15" customHeight="1">
      <c r="B20" s="146"/>
      <c r="C20" s="42"/>
      <c r="D20" s="142"/>
      <c r="E20" s="140"/>
      <c r="F20" s="144"/>
      <c r="G20" s="136"/>
      <c r="H20" s="136"/>
      <c r="I20" s="136"/>
    </row>
    <row r="21" spans="2:9" ht="15.75">
      <c r="B21" s="30"/>
      <c r="C21" s="30"/>
      <c r="D21" s="24" t="s">
        <v>40</v>
      </c>
      <c r="E21" s="16" t="s">
        <v>30</v>
      </c>
      <c r="F21" s="28">
        <v>100</v>
      </c>
      <c r="G21" s="60">
        <v>1473.1</v>
      </c>
      <c r="H21" s="60">
        <v>1492.2</v>
      </c>
      <c r="I21" s="60">
        <v>1511.6</v>
      </c>
    </row>
    <row r="22" spans="2:9" ht="15.75">
      <c r="B22" s="30"/>
      <c r="C22" s="30"/>
      <c r="D22" s="24" t="s">
        <v>40</v>
      </c>
      <c r="E22" s="16" t="s">
        <v>30</v>
      </c>
      <c r="F22" s="28">
        <v>200</v>
      </c>
      <c r="G22" s="60">
        <v>324.5</v>
      </c>
      <c r="H22" s="60">
        <v>477.3</v>
      </c>
      <c r="I22" s="60">
        <v>386.9</v>
      </c>
    </row>
    <row r="23" spans="2:9" ht="15.75">
      <c r="B23" s="30"/>
      <c r="C23" s="30"/>
      <c r="D23" s="24" t="s">
        <v>40</v>
      </c>
      <c r="E23" s="16" t="s">
        <v>30</v>
      </c>
      <c r="F23" s="28">
        <v>800</v>
      </c>
      <c r="G23" s="60">
        <v>7.5</v>
      </c>
      <c r="H23" s="60"/>
      <c r="I23" s="60"/>
    </row>
    <row r="24" spans="2:9" ht="15.75">
      <c r="B24" s="30"/>
      <c r="C24" s="30"/>
      <c r="D24" s="24" t="s">
        <v>40</v>
      </c>
      <c r="E24" s="16" t="s">
        <v>41</v>
      </c>
      <c r="F24" s="28">
        <v>800</v>
      </c>
      <c r="G24" s="60"/>
      <c r="H24" s="60"/>
      <c r="I24" s="60"/>
    </row>
    <row r="25" spans="2:9" ht="15" customHeight="1">
      <c r="B25" s="146" t="s">
        <v>7</v>
      </c>
      <c r="C25" s="31"/>
      <c r="D25" s="141"/>
      <c r="E25" s="139" t="s">
        <v>42</v>
      </c>
      <c r="F25" s="143"/>
      <c r="G25" s="136">
        <f>G28+G29+G30+G31</f>
        <v>124</v>
      </c>
      <c r="H25" s="136">
        <f t="shared" ref="H25:I25" si="2">H28+H29+H30+H31</f>
        <v>124</v>
      </c>
      <c r="I25" s="136">
        <f t="shared" si="2"/>
        <v>124</v>
      </c>
    </row>
    <row r="26" spans="2:9" ht="15" customHeight="1">
      <c r="B26" s="146"/>
      <c r="C26" s="44"/>
      <c r="D26" s="150"/>
      <c r="E26" s="151"/>
      <c r="F26" s="152"/>
      <c r="G26" s="136"/>
      <c r="H26" s="136"/>
      <c r="I26" s="136"/>
    </row>
    <row r="27" spans="2:9" ht="15" customHeight="1">
      <c r="B27" s="146"/>
      <c r="C27" s="42"/>
      <c r="D27" s="142"/>
      <c r="E27" s="140"/>
      <c r="F27" s="144"/>
      <c r="G27" s="136"/>
      <c r="H27" s="136"/>
      <c r="I27" s="136"/>
    </row>
    <row r="28" spans="2:9" ht="15.75">
      <c r="B28" s="31"/>
      <c r="C28" s="31"/>
      <c r="D28" s="71" t="s">
        <v>43</v>
      </c>
      <c r="E28" s="16" t="s">
        <v>19</v>
      </c>
      <c r="F28" s="73">
        <v>800</v>
      </c>
      <c r="G28" s="60">
        <v>1</v>
      </c>
      <c r="H28" s="60">
        <v>1</v>
      </c>
      <c r="I28" s="60">
        <v>1</v>
      </c>
    </row>
    <row r="29" spans="2:9" ht="15.75">
      <c r="B29" s="31"/>
      <c r="C29" s="31"/>
      <c r="D29" s="71" t="s">
        <v>44</v>
      </c>
      <c r="E29" s="16" t="s">
        <v>21</v>
      </c>
      <c r="F29" s="73">
        <v>700</v>
      </c>
      <c r="G29" s="60">
        <v>1</v>
      </c>
      <c r="H29" s="60">
        <v>1</v>
      </c>
      <c r="I29" s="60">
        <v>1</v>
      </c>
    </row>
    <row r="30" spans="2:9" ht="15.75">
      <c r="B30" s="31"/>
      <c r="C30" s="31"/>
      <c r="D30" s="71" t="s">
        <v>37</v>
      </c>
      <c r="E30" s="16" t="s">
        <v>20</v>
      </c>
      <c r="F30" s="73">
        <v>500</v>
      </c>
      <c r="G30" s="60">
        <v>121</v>
      </c>
      <c r="H30" s="60">
        <v>121</v>
      </c>
      <c r="I30" s="60">
        <v>121</v>
      </c>
    </row>
    <row r="31" spans="2:9" ht="15.75">
      <c r="B31" s="31"/>
      <c r="C31" s="31"/>
      <c r="D31" s="71" t="s">
        <v>50</v>
      </c>
      <c r="E31" s="16" t="s">
        <v>20</v>
      </c>
      <c r="F31" s="73">
        <v>500</v>
      </c>
      <c r="G31" s="60">
        <v>1</v>
      </c>
      <c r="H31" s="60">
        <v>1</v>
      </c>
      <c r="I31" s="60">
        <v>1</v>
      </c>
    </row>
    <row r="32" spans="2:9" ht="15" customHeight="1">
      <c r="B32" s="134" t="s">
        <v>96</v>
      </c>
      <c r="C32" s="21"/>
      <c r="D32" s="141"/>
      <c r="E32" s="139" t="s">
        <v>45</v>
      </c>
      <c r="F32" s="143"/>
      <c r="G32" s="136">
        <f>G34+G35</f>
        <v>148</v>
      </c>
      <c r="H32" s="136">
        <f>H34+H35</f>
        <v>128</v>
      </c>
      <c r="I32" s="136">
        <f>I34+I35</f>
        <v>38</v>
      </c>
    </row>
    <row r="33" spans="2:9" ht="18.600000000000001" customHeight="1">
      <c r="B33" s="135"/>
      <c r="C33" s="22"/>
      <c r="D33" s="142"/>
      <c r="E33" s="140"/>
      <c r="F33" s="144"/>
      <c r="G33" s="136"/>
      <c r="H33" s="136"/>
      <c r="I33" s="136"/>
    </row>
    <row r="34" spans="2:9" ht="15.75">
      <c r="B34" s="22"/>
      <c r="C34" s="22"/>
      <c r="D34" s="72" t="s">
        <v>46</v>
      </c>
      <c r="E34" s="16" t="s">
        <v>65</v>
      </c>
      <c r="F34" s="74">
        <v>200</v>
      </c>
      <c r="G34" s="60">
        <v>28</v>
      </c>
      <c r="H34" s="60">
        <v>28</v>
      </c>
      <c r="I34" s="60">
        <v>28</v>
      </c>
    </row>
    <row r="35" spans="2:9" ht="15.75">
      <c r="B35" s="22"/>
      <c r="C35" s="22"/>
      <c r="D35" s="72" t="s">
        <v>47</v>
      </c>
      <c r="E35" s="16" t="s">
        <v>22</v>
      </c>
      <c r="F35" s="74">
        <v>200</v>
      </c>
      <c r="G35" s="60">
        <v>120</v>
      </c>
      <c r="H35" s="60">
        <v>100</v>
      </c>
      <c r="I35" s="60">
        <v>10</v>
      </c>
    </row>
    <row r="36" spans="2:9" ht="15.75">
      <c r="B36" s="30" t="s">
        <v>97</v>
      </c>
      <c r="C36" s="30"/>
      <c r="D36" s="24" t="s">
        <v>48</v>
      </c>
      <c r="E36" s="16" t="s">
        <v>23</v>
      </c>
      <c r="F36" s="28">
        <v>300</v>
      </c>
      <c r="G36" s="60">
        <v>76</v>
      </c>
      <c r="H36" s="60">
        <v>79</v>
      </c>
      <c r="I36" s="60">
        <v>82</v>
      </c>
    </row>
    <row r="37" spans="2:9" ht="15.75">
      <c r="B37" s="30" t="s">
        <v>49</v>
      </c>
      <c r="C37" s="30"/>
      <c r="D37" s="24"/>
      <c r="E37" s="16" t="s">
        <v>82</v>
      </c>
      <c r="F37" s="28"/>
      <c r="G37" s="64">
        <f>G38+G39+G40</f>
        <v>67.7</v>
      </c>
      <c r="H37" s="64">
        <f t="shared" ref="H37:I37" si="3">H38+H39+H40</f>
        <v>75</v>
      </c>
      <c r="I37" s="64">
        <f t="shared" si="3"/>
        <v>50</v>
      </c>
    </row>
    <row r="38" spans="2:9" ht="15.75">
      <c r="B38" s="30"/>
      <c r="C38" s="30"/>
      <c r="D38" s="24" t="s">
        <v>50</v>
      </c>
      <c r="E38" s="16" t="s">
        <v>51</v>
      </c>
      <c r="F38" s="28">
        <v>200</v>
      </c>
      <c r="G38" s="60">
        <v>32.299999999999997</v>
      </c>
      <c r="H38" s="60">
        <v>75</v>
      </c>
      <c r="I38" s="60">
        <v>50</v>
      </c>
    </row>
    <row r="39" spans="2:9" ht="15.75">
      <c r="B39" s="50"/>
      <c r="C39" s="32" t="s">
        <v>94</v>
      </c>
      <c r="D39" s="24" t="s">
        <v>50</v>
      </c>
      <c r="E39" s="16" t="s">
        <v>114</v>
      </c>
      <c r="F39" s="28">
        <v>200</v>
      </c>
      <c r="G39" s="60">
        <v>17.7</v>
      </c>
      <c r="H39" s="60"/>
      <c r="I39" s="60"/>
    </row>
    <row r="40" spans="2:9" ht="15.75">
      <c r="B40" s="50"/>
      <c r="C40" s="41" t="s">
        <v>95</v>
      </c>
      <c r="D40" s="24" t="s">
        <v>50</v>
      </c>
      <c r="E40" s="16" t="s">
        <v>114</v>
      </c>
      <c r="F40" s="28">
        <v>200</v>
      </c>
      <c r="G40" s="60">
        <v>17.7</v>
      </c>
      <c r="H40" s="60"/>
      <c r="I40" s="60"/>
    </row>
    <row r="41" spans="2:9" ht="31.5">
      <c r="B41" s="30" t="s">
        <v>14</v>
      </c>
      <c r="C41" s="30"/>
      <c r="D41" s="24"/>
      <c r="E41" s="16" t="s">
        <v>52</v>
      </c>
      <c r="F41" s="28"/>
      <c r="G41" s="64">
        <f>G42+G43</f>
        <v>93.5</v>
      </c>
      <c r="H41" s="64">
        <f>H42+H43</f>
        <v>96.600000000000009</v>
      </c>
      <c r="I41" s="64">
        <f>I42+I43</f>
        <v>99.9</v>
      </c>
    </row>
    <row r="42" spans="2:9" ht="15.75">
      <c r="B42" s="50"/>
      <c r="C42" s="17" t="s">
        <v>91</v>
      </c>
      <c r="D42" s="24" t="s">
        <v>53</v>
      </c>
      <c r="E42" s="16" t="s">
        <v>24</v>
      </c>
      <c r="F42" s="28">
        <v>100</v>
      </c>
      <c r="G42" s="60">
        <v>86.9</v>
      </c>
      <c r="H42" s="60">
        <v>86.9</v>
      </c>
      <c r="I42" s="60">
        <v>86.9</v>
      </c>
    </row>
    <row r="43" spans="2:9" ht="15.75">
      <c r="B43" s="50"/>
      <c r="C43" s="17" t="s">
        <v>91</v>
      </c>
      <c r="D43" s="24" t="s">
        <v>53</v>
      </c>
      <c r="E43" s="16" t="s">
        <v>24</v>
      </c>
      <c r="F43" s="28">
        <v>200</v>
      </c>
      <c r="G43" s="60">
        <v>6.6</v>
      </c>
      <c r="H43" s="60">
        <v>9.6999999999999993</v>
      </c>
      <c r="I43" s="60">
        <v>13</v>
      </c>
    </row>
    <row r="44" spans="2:9" ht="31.5">
      <c r="B44" s="30" t="s">
        <v>98</v>
      </c>
      <c r="C44" s="30"/>
      <c r="D44" s="24" t="s">
        <v>68</v>
      </c>
      <c r="E44" s="16" t="s">
        <v>54</v>
      </c>
      <c r="F44" s="28">
        <v>200</v>
      </c>
      <c r="G44" s="60">
        <v>40</v>
      </c>
      <c r="H44" s="60">
        <v>40</v>
      </c>
      <c r="I44" s="60">
        <v>15</v>
      </c>
    </row>
    <row r="45" spans="2:9" ht="15" customHeight="1">
      <c r="B45" s="137" t="s">
        <v>8</v>
      </c>
      <c r="C45" s="45"/>
      <c r="D45" s="141"/>
      <c r="E45" s="153" t="s">
        <v>25</v>
      </c>
      <c r="F45" s="155"/>
      <c r="G45" s="138">
        <f>G47+G52+G65+G69+G70+G71</f>
        <v>10999.2</v>
      </c>
      <c r="H45" s="138">
        <f>H47+H52+H65+H69+H70+H71</f>
        <v>3934.1</v>
      </c>
      <c r="I45" s="138">
        <f>I47+I52+I65+I69+I70+I71</f>
        <v>831.3</v>
      </c>
    </row>
    <row r="46" spans="2:9" ht="15" customHeight="1">
      <c r="B46" s="137"/>
      <c r="C46" s="46"/>
      <c r="D46" s="142"/>
      <c r="E46" s="154"/>
      <c r="F46" s="156"/>
      <c r="G46" s="138"/>
      <c r="H46" s="138"/>
      <c r="I46" s="138"/>
    </row>
    <row r="47" spans="2:9" ht="15" customHeight="1">
      <c r="B47" s="134" t="s">
        <v>9</v>
      </c>
      <c r="C47" s="21"/>
      <c r="D47" s="141"/>
      <c r="E47" s="139" t="s">
        <v>70</v>
      </c>
      <c r="F47" s="143"/>
      <c r="G47" s="136">
        <f>G49+G50+G51</f>
        <v>284.5</v>
      </c>
      <c r="H47" s="136">
        <f t="shared" ref="H47:I47" si="4">H49+H50+H51</f>
        <v>290.5</v>
      </c>
      <c r="I47" s="136">
        <f t="shared" si="4"/>
        <v>297.5</v>
      </c>
    </row>
    <row r="48" spans="2:9" ht="15" customHeight="1">
      <c r="B48" s="135"/>
      <c r="C48" s="22"/>
      <c r="D48" s="142"/>
      <c r="E48" s="140"/>
      <c r="F48" s="144"/>
      <c r="G48" s="136"/>
      <c r="H48" s="136"/>
      <c r="I48" s="136"/>
    </row>
    <row r="49" spans="2:10" ht="15.75">
      <c r="B49" s="27"/>
      <c r="C49" s="27"/>
      <c r="D49" s="24" t="s">
        <v>57</v>
      </c>
      <c r="E49" s="16" t="s">
        <v>26</v>
      </c>
      <c r="F49" s="28">
        <v>200</v>
      </c>
      <c r="G49" s="60">
        <v>213.5</v>
      </c>
      <c r="H49" s="60">
        <v>219.5</v>
      </c>
      <c r="I49" s="60">
        <v>226.5</v>
      </c>
    </row>
    <row r="50" spans="2:10" ht="15.75">
      <c r="B50" s="50"/>
      <c r="C50" s="32" t="s">
        <v>94</v>
      </c>
      <c r="D50" s="24" t="s">
        <v>57</v>
      </c>
      <c r="E50" s="16" t="s">
        <v>31</v>
      </c>
      <c r="F50" s="28">
        <v>200</v>
      </c>
      <c r="G50" s="60">
        <v>64.5</v>
      </c>
      <c r="H50" s="60">
        <v>64.5</v>
      </c>
      <c r="I50" s="60">
        <v>64.5</v>
      </c>
    </row>
    <row r="51" spans="2:10" ht="15.75">
      <c r="B51" s="50"/>
      <c r="C51" s="41" t="s">
        <v>95</v>
      </c>
      <c r="D51" s="24" t="s">
        <v>57</v>
      </c>
      <c r="E51" s="16" t="s">
        <v>31</v>
      </c>
      <c r="F51" s="28">
        <v>200</v>
      </c>
      <c r="G51" s="60">
        <v>6.5</v>
      </c>
      <c r="H51" s="60">
        <v>6.5</v>
      </c>
      <c r="I51" s="60">
        <v>6.5</v>
      </c>
    </row>
    <row r="52" spans="2:10" ht="15.75">
      <c r="B52" s="21" t="s">
        <v>10</v>
      </c>
      <c r="C52" s="21"/>
      <c r="D52" s="71"/>
      <c r="E52" s="16" t="s">
        <v>56</v>
      </c>
      <c r="F52" s="28"/>
      <c r="G52" s="64">
        <f>SUM(G53:G64)</f>
        <v>9363.7000000000007</v>
      </c>
      <c r="H52" s="64">
        <f t="shared" ref="H52:I52" si="5">SUM(H53:H64)</f>
        <v>3511.6</v>
      </c>
      <c r="I52" s="64">
        <f t="shared" si="5"/>
        <v>383.8</v>
      </c>
    </row>
    <row r="53" spans="2:10" ht="15.75">
      <c r="B53" s="21"/>
      <c r="C53" s="21"/>
      <c r="D53" s="56" t="s">
        <v>57</v>
      </c>
      <c r="E53" s="53" t="s">
        <v>27</v>
      </c>
      <c r="F53" s="54">
        <v>200</v>
      </c>
      <c r="G53" s="60">
        <v>315.60000000000002</v>
      </c>
      <c r="H53" s="60">
        <v>3511.6</v>
      </c>
      <c r="I53" s="60">
        <v>383.8</v>
      </c>
    </row>
    <row r="54" spans="2:10" ht="15" customHeight="1">
      <c r="B54" s="51" t="s">
        <v>117</v>
      </c>
      <c r="C54" s="33" t="s">
        <v>91</v>
      </c>
      <c r="D54" s="71" t="s">
        <v>50</v>
      </c>
      <c r="E54" s="16" t="s">
        <v>111</v>
      </c>
      <c r="F54" s="28">
        <v>200</v>
      </c>
      <c r="G54" s="60">
        <v>1977.8</v>
      </c>
      <c r="H54" s="60"/>
      <c r="I54" s="60"/>
    </row>
    <row r="55" spans="2:10" ht="16.350000000000001" customHeight="1">
      <c r="B55" s="51" t="s">
        <v>117</v>
      </c>
      <c r="C55" s="33" t="s">
        <v>94</v>
      </c>
      <c r="D55" s="71" t="s">
        <v>50</v>
      </c>
      <c r="E55" s="16" t="s">
        <v>111</v>
      </c>
      <c r="F55" s="28">
        <v>200</v>
      </c>
      <c r="G55" s="60">
        <v>40.4</v>
      </c>
      <c r="H55" s="60"/>
      <c r="I55" s="60"/>
      <c r="J55" t="s">
        <v>112</v>
      </c>
    </row>
    <row r="56" spans="2:10" ht="18.2" customHeight="1">
      <c r="B56" s="52" t="s">
        <v>117</v>
      </c>
      <c r="C56" s="41" t="s">
        <v>95</v>
      </c>
      <c r="D56" s="56" t="s">
        <v>50</v>
      </c>
      <c r="E56" s="53" t="s">
        <v>111</v>
      </c>
      <c r="F56" s="54">
        <v>200</v>
      </c>
      <c r="G56" s="60">
        <v>1399.5</v>
      </c>
      <c r="H56" s="60"/>
      <c r="I56" s="60"/>
    </row>
    <row r="57" spans="2:10" ht="15.6" customHeight="1">
      <c r="B57" s="52" t="s">
        <v>117</v>
      </c>
      <c r="C57" s="41" t="s">
        <v>116</v>
      </c>
      <c r="D57" s="71" t="s">
        <v>50</v>
      </c>
      <c r="E57" s="16" t="s">
        <v>111</v>
      </c>
      <c r="F57" s="28">
        <v>200</v>
      </c>
      <c r="G57" s="60">
        <v>356.3</v>
      </c>
      <c r="H57" s="60"/>
      <c r="I57" s="60"/>
    </row>
    <row r="58" spans="2:10" ht="15.6" customHeight="1">
      <c r="B58" s="52" t="s">
        <v>117</v>
      </c>
      <c r="C58" s="41"/>
      <c r="D58" s="56" t="s">
        <v>50</v>
      </c>
      <c r="E58" s="53" t="s">
        <v>119</v>
      </c>
      <c r="F58" s="54">
        <v>500</v>
      </c>
      <c r="G58" s="60">
        <v>1399.5</v>
      </c>
      <c r="H58" s="60"/>
      <c r="I58" s="60"/>
    </row>
    <row r="59" spans="2:10" ht="15.6" customHeight="1">
      <c r="B59" s="52"/>
      <c r="C59" s="41"/>
      <c r="D59" s="56" t="s">
        <v>50</v>
      </c>
      <c r="E59" s="53" t="s">
        <v>120</v>
      </c>
      <c r="F59" s="54">
        <v>200</v>
      </c>
      <c r="G59" s="60">
        <v>3300.3</v>
      </c>
      <c r="H59" s="60"/>
      <c r="I59" s="60"/>
    </row>
    <row r="60" spans="2:10" ht="18.2" customHeight="1">
      <c r="B60" s="51" t="s">
        <v>118</v>
      </c>
      <c r="C60" s="33" t="s">
        <v>91</v>
      </c>
      <c r="D60" s="71" t="s">
        <v>50</v>
      </c>
      <c r="E60" s="16" t="s">
        <v>111</v>
      </c>
      <c r="F60" s="28">
        <v>200</v>
      </c>
      <c r="G60" s="60"/>
      <c r="H60" s="60"/>
      <c r="I60" s="60"/>
    </row>
    <row r="61" spans="2:10" ht="19.5" customHeight="1">
      <c r="B61" s="51" t="s">
        <v>118</v>
      </c>
      <c r="C61" s="33" t="s">
        <v>94</v>
      </c>
      <c r="D61" s="56" t="s">
        <v>50</v>
      </c>
      <c r="E61" s="53" t="s">
        <v>111</v>
      </c>
      <c r="F61" s="54">
        <v>200</v>
      </c>
      <c r="G61" s="60"/>
      <c r="H61" s="60"/>
      <c r="I61" s="60"/>
    </row>
    <row r="62" spans="2:10" ht="16.899999999999999" customHeight="1">
      <c r="B62" s="52" t="s">
        <v>118</v>
      </c>
      <c r="C62" s="41" t="s">
        <v>95</v>
      </c>
      <c r="D62" s="56" t="s">
        <v>50</v>
      </c>
      <c r="E62" s="53" t="s">
        <v>111</v>
      </c>
      <c r="F62" s="54">
        <v>200</v>
      </c>
      <c r="G62" s="60"/>
      <c r="H62" s="60"/>
      <c r="I62" s="60"/>
    </row>
    <row r="63" spans="2:10" ht="19.5" customHeight="1">
      <c r="B63" s="52" t="s">
        <v>118</v>
      </c>
      <c r="C63" s="41" t="s">
        <v>116</v>
      </c>
      <c r="D63" s="71" t="s">
        <v>50</v>
      </c>
      <c r="E63" s="16" t="s">
        <v>111</v>
      </c>
      <c r="F63" s="28">
        <v>200</v>
      </c>
      <c r="G63" s="60">
        <v>574.29999999999995</v>
      </c>
      <c r="H63" s="60"/>
      <c r="I63" s="60"/>
    </row>
    <row r="64" spans="2:10" ht="19.5" customHeight="1">
      <c r="B64" s="52" t="s">
        <v>118</v>
      </c>
      <c r="C64" s="41"/>
      <c r="D64" s="56" t="s">
        <v>50</v>
      </c>
      <c r="E64" s="53" t="s">
        <v>119</v>
      </c>
      <c r="F64" s="54">
        <v>500</v>
      </c>
      <c r="G64" s="60"/>
      <c r="H64" s="60"/>
      <c r="I64" s="60"/>
    </row>
    <row r="65" spans="2:12" ht="15.75">
      <c r="B65" s="30" t="s">
        <v>11</v>
      </c>
      <c r="C65" s="30"/>
      <c r="D65" s="24"/>
      <c r="E65" s="16" t="s">
        <v>109</v>
      </c>
      <c r="F65" s="28"/>
      <c r="G65" s="65">
        <f>G66+G67+G68</f>
        <v>1171</v>
      </c>
      <c r="H65" s="65">
        <f t="shared" ref="H65:I65" si="6">H66+H67+H68</f>
        <v>22</v>
      </c>
      <c r="I65" s="65">
        <f t="shared" si="6"/>
        <v>50</v>
      </c>
    </row>
    <row r="66" spans="2:12" ht="15.75">
      <c r="B66" s="30"/>
      <c r="C66" s="30"/>
      <c r="D66" s="24" t="s">
        <v>57</v>
      </c>
      <c r="E66" s="16" t="s">
        <v>58</v>
      </c>
      <c r="F66" s="28">
        <v>200</v>
      </c>
      <c r="G66" s="60"/>
      <c r="H66" s="60">
        <v>22</v>
      </c>
      <c r="I66" s="60">
        <v>50</v>
      </c>
    </row>
    <row r="67" spans="2:12" ht="15.75">
      <c r="B67" s="50"/>
      <c r="C67" s="32" t="s">
        <v>110</v>
      </c>
      <c r="D67" s="24" t="s">
        <v>57</v>
      </c>
      <c r="E67" s="16" t="s">
        <v>92</v>
      </c>
      <c r="F67" s="28">
        <v>200</v>
      </c>
      <c r="G67" s="60">
        <v>966.6</v>
      </c>
      <c r="H67" s="60"/>
      <c r="I67" s="60"/>
      <c r="J67" t="s">
        <v>113</v>
      </c>
    </row>
    <row r="68" spans="2:12" ht="15.75">
      <c r="B68" s="50"/>
      <c r="C68" s="41" t="s">
        <v>95</v>
      </c>
      <c r="D68" s="24" t="s">
        <v>57</v>
      </c>
      <c r="E68" s="16" t="s">
        <v>92</v>
      </c>
      <c r="F68" s="28">
        <v>200</v>
      </c>
      <c r="G68" s="60">
        <v>204.4</v>
      </c>
      <c r="H68" s="60"/>
      <c r="I68" s="60"/>
    </row>
    <row r="69" spans="2:12" ht="31.5">
      <c r="B69" s="30" t="s">
        <v>85</v>
      </c>
      <c r="C69" s="30"/>
      <c r="D69" s="24" t="s">
        <v>57</v>
      </c>
      <c r="E69" s="16" t="s">
        <v>59</v>
      </c>
      <c r="F69" s="28">
        <v>200</v>
      </c>
      <c r="G69" s="60">
        <v>120</v>
      </c>
      <c r="H69" s="60">
        <v>50</v>
      </c>
      <c r="I69" s="60">
        <v>50</v>
      </c>
    </row>
    <row r="70" spans="2:12" ht="15.75">
      <c r="B70" s="30" t="s">
        <v>99</v>
      </c>
      <c r="C70" s="30"/>
      <c r="D70" s="24" t="s">
        <v>57</v>
      </c>
      <c r="E70" s="16" t="s">
        <v>60</v>
      </c>
      <c r="F70" s="28">
        <v>200</v>
      </c>
      <c r="G70" s="60">
        <v>60</v>
      </c>
      <c r="H70" s="60">
        <v>60</v>
      </c>
      <c r="I70" s="60">
        <v>50</v>
      </c>
    </row>
    <row r="71" spans="2:12" ht="31.5">
      <c r="B71" s="30" t="s">
        <v>62</v>
      </c>
      <c r="C71" s="30"/>
      <c r="D71" s="24" t="s">
        <v>50</v>
      </c>
      <c r="E71" s="16" t="s">
        <v>61</v>
      </c>
      <c r="F71" s="16">
        <v>200</v>
      </c>
      <c r="G71" s="60"/>
      <c r="H71" s="60"/>
      <c r="I71" s="60"/>
    </row>
    <row r="72" spans="2:12" ht="31.5">
      <c r="B72" s="29" t="s">
        <v>101</v>
      </c>
      <c r="C72" s="48"/>
      <c r="D72" s="5"/>
      <c r="E72" s="15" t="s">
        <v>80</v>
      </c>
      <c r="F72" s="34"/>
      <c r="G72" s="63">
        <f>G73</f>
        <v>15</v>
      </c>
      <c r="H72" s="63">
        <f>H73</f>
        <v>15</v>
      </c>
      <c r="I72" s="63">
        <f>I73</f>
        <v>15</v>
      </c>
    </row>
    <row r="73" spans="2:12" ht="17.649999999999999" customHeight="1">
      <c r="B73" s="30" t="s">
        <v>104</v>
      </c>
      <c r="C73" s="47"/>
      <c r="D73" s="5" t="s">
        <v>50</v>
      </c>
      <c r="E73" s="34" t="s">
        <v>81</v>
      </c>
      <c r="F73" s="34">
        <v>200</v>
      </c>
      <c r="G73" s="60">
        <v>15</v>
      </c>
      <c r="H73" s="60">
        <v>15</v>
      </c>
      <c r="I73" s="60">
        <v>15</v>
      </c>
    </row>
    <row r="74" spans="2:12" ht="17.649999999999999" customHeight="1">
      <c r="B74" s="29" t="s">
        <v>102</v>
      </c>
      <c r="C74" s="48"/>
      <c r="D74" s="5"/>
      <c r="E74" s="15" t="s">
        <v>84</v>
      </c>
      <c r="F74" s="34"/>
      <c r="G74" s="63">
        <f>G75</f>
        <v>2361.6999999999998</v>
      </c>
      <c r="H74" s="63">
        <f>H75</f>
        <v>2122.6999999999998</v>
      </c>
      <c r="I74" s="63">
        <f>I75</f>
        <v>2239.6999999999998</v>
      </c>
    </row>
    <row r="75" spans="2:12" ht="34.5" customHeight="1">
      <c r="B75" s="30" t="s">
        <v>105</v>
      </c>
      <c r="C75" s="47"/>
      <c r="D75" s="57" t="s">
        <v>55</v>
      </c>
      <c r="E75" s="55" t="s">
        <v>87</v>
      </c>
      <c r="F75" s="55">
        <v>200</v>
      </c>
      <c r="G75" s="60">
        <v>2361.6999999999998</v>
      </c>
      <c r="H75" s="60">
        <v>2122.6999999999998</v>
      </c>
      <c r="I75" s="60">
        <v>2239.6999999999998</v>
      </c>
      <c r="K75" s="9"/>
      <c r="L75" s="9"/>
    </row>
    <row r="76" spans="2:12" ht="15.75">
      <c r="B76" s="35" t="s">
        <v>103</v>
      </c>
      <c r="C76" s="49"/>
      <c r="D76" s="36" t="s">
        <v>63</v>
      </c>
      <c r="E76" s="37" t="s">
        <v>67</v>
      </c>
      <c r="F76" s="38">
        <v>800</v>
      </c>
      <c r="G76" s="61"/>
      <c r="H76" s="61"/>
      <c r="I76" s="61"/>
    </row>
    <row r="77" spans="2:12" ht="15.75">
      <c r="B77" s="23" t="s">
        <v>12</v>
      </c>
      <c r="C77" s="23"/>
      <c r="D77" s="24"/>
      <c r="E77" s="25"/>
      <c r="F77" s="26"/>
      <c r="G77" s="63">
        <f>G6+G12+G45+G72+G76+G74</f>
        <v>19183</v>
      </c>
      <c r="H77" s="63">
        <f>H6+H12+H45+H72+H76+H74</f>
        <v>12147.5</v>
      </c>
      <c r="I77" s="63">
        <f>I6+I12+I45+I72+I76+I74</f>
        <v>8939.0999999999985</v>
      </c>
    </row>
    <row r="78" spans="2:12">
      <c r="B78" s="8"/>
      <c r="C78" s="8"/>
      <c r="D78" s="14"/>
      <c r="E78" s="58" t="s">
        <v>86</v>
      </c>
      <c r="F78" s="13"/>
      <c r="G78" s="67"/>
      <c r="H78" s="68">
        <v>263.3</v>
      </c>
      <c r="I78" s="69">
        <v>351.2</v>
      </c>
      <c r="K78" s="9">
        <f>H74+H50+H41</f>
        <v>2283.7999999999997</v>
      </c>
      <c r="L78" s="9">
        <f>I74+I50+I41</f>
        <v>2404.1</v>
      </c>
    </row>
    <row r="79" spans="2:12" ht="15.75">
      <c r="B79" s="1"/>
      <c r="C79" s="1"/>
      <c r="D79" s="11"/>
      <c r="E79" s="18" t="s">
        <v>115</v>
      </c>
      <c r="F79" s="12"/>
      <c r="G79" s="70">
        <f>G77+G78</f>
        <v>19183</v>
      </c>
      <c r="H79" s="66">
        <f>H77+H78</f>
        <v>12410.8</v>
      </c>
      <c r="I79" s="66">
        <f>I77+I78</f>
        <v>9290.2999999999993</v>
      </c>
      <c r="K79" s="9"/>
      <c r="L79" s="9"/>
    </row>
    <row r="80" spans="2:12">
      <c r="B80" s="1"/>
      <c r="C80" s="1"/>
      <c r="D80" s="11"/>
      <c r="E80" s="19" t="s">
        <v>88</v>
      </c>
      <c r="F80" s="12"/>
      <c r="G80" s="75">
        <v>18938.099999999999</v>
      </c>
      <c r="H80" s="66">
        <v>12369.8</v>
      </c>
      <c r="I80" s="66">
        <v>9249.2999999999993</v>
      </c>
    </row>
    <row r="81" spans="2:12">
      <c r="B81" s="1"/>
      <c r="C81" s="1"/>
      <c r="D81" s="11"/>
      <c r="E81" s="59" t="s">
        <v>89</v>
      </c>
      <c r="F81" s="11"/>
      <c r="G81" s="76">
        <v>16938.099999999999</v>
      </c>
      <c r="H81" s="62">
        <v>10340.799999999999</v>
      </c>
      <c r="I81" s="62">
        <v>7189.3</v>
      </c>
    </row>
    <row r="82" spans="2:12">
      <c r="B82" s="1"/>
      <c r="C82" s="1"/>
      <c r="D82" s="11"/>
      <c r="E82" s="59" t="s">
        <v>90</v>
      </c>
      <c r="F82" s="11"/>
      <c r="G82" s="62">
        <f>G80-G79</f>
        <v>-244.90000000000146</v>
      </c>
      <c r="H82" s="62">
        <f>H80-H79</f>
        <v>-41</v>
      </c>
      <c r="I82" s="62">
        <f>I80-I79</f>
        <v>-41</v>
      </c>
    </row>
    <row r="83" spans="2:12">
      <c r="E83" s="4" t="s">
        <v>108</v>
      </c>
      <c r="G83" s="62">
        <v>930.6</v>
      </c>
      <c r="H83" s="62"/>
      <c r="I83" s="62"/>
    </row>
    <row r="84" spans="2:12">
      <c r="G84"/>
    </row>
    <row r="85" spans="2:12">
      <c r="G85"/>
    </row>
    <row r="86" spans="2:12">
      <c r="K86" s="9">
        <f>H79-K78</f>
        <v>10127</v>
      </c>
      <c r="L86" s="9">
        <f>I79-L78</f>
        <v>6886.1999999999989</v>
      </c>
    </row>
    <row r="87" spans="2:12">
      <c r="K87" s="9">
        <f>K86*2.6/100</f>
        <v>263.30200000000002</v>
      </c>
      <c r="L87" s="9">
        <f>L86*5.1/100</f>
        <v>351.19619999999998</v>
      </c>
    </row>
  </sheetData>
  <autoFilter ref="D1:D85"/>
  <mergeCells count="51">
    <mergeCell ref="I45:I46"/>
    <mergeCell ref="I47:I48"/>
    <mergeCell ref="I7:I8"/>
    <mergeCell ref="I14:I15"/>
    <mergeCell ref="I19:I20"/>
    <mergeCell ref="I25:I27"/>
    <mergeCell ref="H7:H8"/>
    <mergeCell ref="H14:H15"/>
    <mergeCell ref="H19:H20"/>
    <mergeCell ref="H25:H27"/>
    <mergeCell ref="I32:I33"/>
    <mergeCell ref="H32:H33"/>
    <mergeCell ref="H45:H46"/>
    <mergeCell ref="H47:H48"/>
    <mergeCell ref="D32:D33"/>
    <mergeCell ref="F32:F33"/>
    <mergeCell ref="E32:E33"/>
    <mergeCell ref="E45:E46"/>
    <mergeCell ref="D45:D46"/>
    <mergeCell ref="F45:F46"/>
    <mergeCell ref="D19:D20"/>
    <mergeCell ref="E19:E20"/>
    <mergeCell ref="F19:F20"/>
    <mergeCell ref="G19:G20"/>
    <mergeCell ref="D25:D27"/>
    <mergeCell ref="E25:E27"/>
    <mergeCell ref="F25:F27"/>
    <mergeCell ref="D7:D8"/>
    <mergeCell ref="E7:E8"/>
    <mergeCell ref="F7:F8"/>
    <mergeCell ref="G7:G8"/>
    <mergeCell ref="D14:D15"/>
    <mergeCell ref="E14:E15"/>
    <mergeCell ref="F14:F15"/>
    <mergeCell ref="G14:G15"/>
    <mergeCell ref="B1:G2"/>
    <mergeCell ref="B32:B33"/>
    <mergeCell ref="G32:G33"/>
    <mergeCell ref="B47:B48"/>
    <mergeCell ref="B45:B46"/>
    <mergeCell ref="G45:G46"/>
    <mergeCell ref="E47:E48"/>
    <mergeCell ref="D47:D48"/>
    <mergeCell ref="F47:F48"/>
    <mergeCell ref="G47:G48"/>
    <mergeCell ref="B3:G3"/>
    <mergeCell ref="B19:B20"/>
    <mergeCell ref="B25:B27"/>
    <mergeCell ref="G25:G27"/>
    <mergeCell ref="B7:B8"/>
    <mergeCell ref="B14:B15"/>
  </mergeCells>
  <pageMargins left="0.35" right="0.21" top="0.5" bottom="0.74803149606299213" header="0.31496062992125984" footer="0.31496062992125984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95"/>
  <sheetViews>
    <sheetView tabSelected="1" workbookViewId="0">
      <selection activeCell="J60" sqref="J60"/>
    </sheetView>
  </sheetViews>
  <sheetFormatPr defaultRowHeight="15"/>
  <cols>
    <col min="1" max="1" width="89.28515625" customWidth="1"/>
    <col min="2" max="2" width="6" hidden="1" customWidth="1"/>
    <col min="3" max="3" width="6" style="182" customWidth="1"/>
    <col min="4" max="4" width="9.28515625" style="3" customWidth="1"/>
    <col min="5" max="5" width="20.5703125" style="3" customWidth="1"/>
    <col min="6" max="6" width="6.7109375" style="3" customWidth="1"/>
    <col min="7" max="7" width="13.140625" style="115" customWidth="1"/>
    <col min="8" max="8" width="13" style="115" customWidth="1"/>
  </cols>
  <sheetData>
    <row r="1" spans="1:10" ht="18.75">
      <c r="A1" s="118"/>
      <c r="B1" s="118"/>
      <c r="C1" s="128"/>
      <c r="D1" s="118"/>
      <c r="E1" s="118"/>
      <c r="F1" s="118"/>
      <c r="G1" s="118"/>
      <c r="H1" s="97"/>
    </row>
    <row r="2" spans="1:10" ht="15.75">
      <c r="A2" s="163" t="s">
        <v>131</v>
      </c>
      <c r="B2" s="163"/>
      <c r="C2" s="163"/>
      <c r="D2" s="163"/>
      <c r="E2" s="163"/>
      <c r="F2" s="163"/>
      <c r="G2" s="163"/>
      <c r="H2" s="163"/>
    </row>
    <row r="3" spans="1:10" ht="15.75">
      <c r="A3" s="163" t="s">
        <v>132</v>
      </c>
      <c r="B3" s="163"/>
      <c r="C3" s="163"/>
      <c r="D3" s="163"/>
      <c r="E3" s="163"/>
      <c r="F3" s="163"/>
      <c r="G3" s="163"/>
      <c r="H3" s="163"/>
    </row>
    <row r="4" spans="1:10" ht="18.75" customHeight="1">
      <c r="A4" s="163" t="s">
        <v>133</v>
      </c>
      <c r="B4" s="163"/>
      <c r="C4" s="163"/>
      <c r="D4" s="163"/>
      <c r="E4" s="163"/>
      <c r="F4" s="163"/>
      <c r="G4" s="163"/>
      <c r="H4" s="163"/>
    </row>
    <row r="5" spans="1:10" ht="15.75">
      <c r="A5" s="164" t="s">
        <v>141</v>
      </c>
      <c r="B5" s="164"/>
      <c r="C5" s="164"/>
      <c r="D5" s="164"/>
      <c r="E5" s="164"/>
      <c r="F5" s="164"/>
      <c r="G5" s="164"/>
      <c r="H5" s="164"/>
    </row>
    <row r="6" spans="1:10" ht="18.75">
      <c r="A6" s="87"/>
      <c r="B6" s="87"/>
      <c r="C6" s="130"/>
      <c r="D6" s="7"/>
      <c r="E6" s="7"/>
      <c r="F6" s="7"/>
      <c r="G6" s="98"/>
      <c r="H6" s="98"/>
    </row>
    <row r="7" spans="1:10" ht="15.75">
      <c r="A7" s="39" t="s">
        <v>0</v>
      </c>
      <c r="B7" s="39"/>
      <c r="C7" s="39"/>
      <c r="D7" s="40" t="s">
        <v>32</v>
      </c>
      <c r="E7" s="40" t="s">
        <v>13</v>
      </c>
      <c r="F7" s="40" t="s">
        <v>33</v>
      </c>
      <c r="G7" s="99" t="s">
        <v>1</v>
      </c>
      <c r="H7" s="99" t="s">
        <v>127</v>
      </c>
    </row>
    <row r="8" spans="1:10" ht="15.75">
      <c r="A8" s="23" t="s">
        <v>2</v>
      </c>
      <c r="B8" s="23"/>
      <c r="C8" s="175"/>
      <c r="D8" s="24"/>
      <c r="E8" s="26" t="s">
        <v>28</v>
      </c>
      <c r="F8" s="26"/>
      <c r="G8" s="100">
        <f>G9</f>
        <v>2262.6999999999998</v>
      </c>
      <c r="H8" s="100">
        <f>H9</f>
        <v>2262.6999999999998</v>
      </c>
    </row>
    <row r="9" spans="1:10" ht="15" customHeight="1">
      <c r="A9" s="147" t="s">
        <v>3</v>
      </c>
      <c r="B9" s="84"/>
      <c r="C9" s="120"/>
      <c r="D9" s="148"/>
      <c r="E9" s="143" t="s">
        <v>69</v>
      </c>
      <c r="F9" s="143"/>
      <c r="G9" s="158">
        <f>G11+G12+G14+G13</f>
        <v>2262.6999999999998</v>
      </c>
      <c r="H9" s="158">
        <f>H11+H12+H14+H13</f>
        <v>2262.6999999999998</v>
      </c>
    </row>
    <row r="10" spans="1:10" ht="21" customHeight="1">
      <c r="A10" s="147"/>
      <c r="B10" s="85"/>
      <c r="C10" s="121"/>
      <c r="D10" s="149"/>
      <c r="E10" s="144"/>
      <c r="F10" s="144"/>
      <c r="G10" s="159"/>
      <c r="H10" s="159"/>
    </row>
    <row r="11" spans="1:10" ht="15.75">
      <c r="A11" s="89"/>
      <c r="B11" s="89"/>
      <c r="C11" s="28"/>
      <c r="D11" s="168" t="s">
        <v>35</v>
      </c>
      <c r="E11" s="28" t="s">
        <v>15</v>
      </c>
      <c r="F11" s="28">
        <v>100</v>
      </c>
      <c r="G11" s="102">
        <v>1526.5</v>
      </c>
      <c r="H11" s="102">
        <v>1526.5</v>
      </c>
      <c r="I11" s="43"/>
      <c r="J11" s="9"/>
    </row>
    <row r="12" spans="1:10" ht="15.75">
      <c r="A12" s="89"/>
      <c r="B12" s="89"/>
      <c r="C12" s="28"/>
      <c r="D12" s="168" t="s">
        <v>35</v>
      </c>
      <c r="E12" s="28" t="s">
        <v>15</v>
      </c>
      <c r="F12" s="28">
        <v>200</v>
      </c>
      <c r="G12" s="102">
        <v>736.2</v>
      </c>
      <c r="H12" s="102">
        <v>736.2</v>
      </c>
      <c r="I12" s="43"/>
      <c r="J12" s="9"/>
    </row>
    <row r="13" spans="1:10" ht="15.75" hidden="1">
      <c r="A13" s="84"/>
      <c r="B13" s="84"/>
      <c r="C13" s="120"/>
      <c r="D13" s="168" t="s">
        <v>35</v>
      </c>
      <c r="E13" s="28" t="s">
        <v>122</v>
      </c>
      <c r="F13" s="28">
        <v>200</v>
      </c>
      <c r="G13" s="103">
        <v>0</v>
      </c>
      <c r="H13" s="103"/>
      <c r="I13" s="43"/>
      <c r="J13" s="9"/>
    </row>
    <row r="14" spans="1:10" ht="15.75">
      <c r="A14" s="84"/>
      <c r="B14" s="84"/>
      <c r="C14" s="120"/>
      <c r="D14" s="168" t="s">
        <v>35</v>
      </c>
      <c r="E14" s="28" t="s">
        <v>15</v>
      </c>
      <c r="F14" s="28">
        <v>800</v>
      </c>
      <c r="G14" s="103">
        <v>0</v>
      </c>
      <c r="H14" s="103">
        <v>0</v>
      </c>
      <c r="I14" s="43"/>
    </row>
    <row r="15" spans="1:10" ht="31.5">
      <c r="A15" s="86" t="s">
        <v>4</v>
      </c>
      <c r="B15" s="86"/>
      <c r="C15" s="26"/>
      <c r="D15" s="168"/>
      <c r="E15" s="26" t="s">
        <v>16</v>
      </c>
      <c r="F15" s="26"/>
      <c r="G15" s="100">
        <f>G16+G18+G23+G35+G42+G48+G46</f>
        <v>7170.4</v>
      </c>
      <c r="H15" s="100">
        <f>H16+H18+H23+H35+H42+H48+H46</f>
        <v>7170.4</v>
      </c>
    </row>
    <row r="16" spans="1:10" ht="31.5">
      <c r="A16" s="92" t="s">
        <v>125</v>
      </c>
      <c r="B16" s="88"/>
      <c r="C16" s="28"/>
      <c r="D16" s="168"/>
      <c r="E16" s="28" t="s">
        <v>139</v>
      </c>
      <c r="F16" s="28"/>
      <c r="G16" s="119">
        <f>G17</f>
        <v>1072.4000000000001</v>
      </c>
      <c r="H16" s="119">
        <f>H17</f>
        <v>1072.4000000000001</v>
      </c>
    </row>
    <row r="17" spans="1:10" ht="15.75">
      <c r="A17" s="31"/>
      <c r="B17" s="31"/>
      <c r="C17" s="120"/>
      <c r="D17" s="168" t="s">
        <v>36</v>
      </c>
      <c r="E17" s="28" t="s">
        <v>17</v>
      </c>
      <c r="F17" s="28">
        <v>100</v>
      </c>
      <c r="G17" s="102">
        <v>1072.4000000000001</v>
      </c>
      <c r="H17" s="102">
        <v>1072.4000000000001</v>
      </c>
      <c r="J17" s="9"/>
    </row>
    <row r="18" spans="1:10" ht="15" customHeight="1">
      <c r="A18" s="134" t="s">
        <v>5</v>
      </c>
      <c r="B18" s="84"/>
      <c r="C18" s="120"/>
      <c r="D18" s="148"/>
      <c r="E18" s="143" t="s">
        <v>39</v>
      </c>
      <c r="F18" s="143"/>
      <c r="G18" s="161">
        <f>G20+G21+G22</f>
        <v>899.6</v>
      </c>
      <c r="H18" s="161">
        <f>H20+H21+H22</f>
        <v>899.6</v>
      </c>
    </row>
    <row r="19" spans="1:10" ht="15" customHeight="1">
      <c r="A19" s="135"/>
      <c r="B19" s="85"/>
      <c r="C19" s="121"/>
      <c r="D19" s="149"/>
      <c r="E19" s="144"/>
      <c r="F19" s="144"/>
      <c r="G19" s="162"/>
      <c r="H19" s="162"/>
    </row>
    <row r="20" spans="1:10" ht="15.75">
      <c r="A20" s="78"/>
      <c r="B20" s="85"/>
      <c r="C20" s="121"/>
      <c r="D20" s="127" t="s">
        <v>37</v>
      </c>
      <c r="E20" s="28" t="s">
        <v>18</v>
      </c>
      <c r="F20" s="28">
        <v>100</v>
      </c>
      <c r="G20" s="104">
        <v>545.20000000000005</v>
      </c>
      <c r="H20" s="104">
        <v>545.20000000000005</v>
      </c>
    </row>
    <row r="21" spans="1:10" ht="15.75">
      <c r="A21" s="93"/>
      <c r="B21" s="85"/>
      <c r="C21" s="121"/>
      <c r="D21" s="127" t="s">
        <v>37</v>
      </c>
      <c r="E21" s="28" t="s">
        <v>18</v>
      </c>
      <c r="F21" s="28">
        <v>200</v>
      </c>
      <c r="G21" s="104">
        <v>353</v>
      </c>
      <c r="H21" s="104">
        <v>353</v>
      </c>
    </row>
    <row r="22" spans="1:10" ht="15.75">
      <c r="A22" s="93"/>
      <c r="B22" s="85"/>
      <c r="C22" s="121"/>
      <c r="D22" s="127" t="s">
        <v>37</v>
      </c>
      <c r="E22" s="28" t="s">
        <v>18</v>
      </c>
      <c r="F22" s="28">
        <v>800</v>
      </c>
      <c r="G22" s="104">
        <v>1.4</v>
      </c>
      <c r="H22" s="104">
        <v>1.4</v>
      </c>
    </row>
    <row r="23" spans="1:10" ht="15.75">
      <c r="A23" s="146" t="s">
        <v>100</v>
      </c>
      <c r="B23" s="31"/>
      <c r="C23" s="120"/>
      <c r="D23" s="148"/>
      <c r="E23" s="143" t="s">
        <v>38</v>
      </c>
      <c r="F23" s="143"/>
      <c r="G23" s="161">
        <f>G25+G26+G29+G28+G30+G27+G31+G33+G34+G32</f>
        <v>4814.4999999999991</v>
      </c>
      <c r="H23" s="161">
        <f>H25+H26+H29+H28+H30+H27+H31+H33+H34+H32</f>
        <v>4814.4999999999991</v>
      </c>
    </row>
    <row r="24" spans="1:10" ht="15.75">
      <c r="A24" s="146"/>
      <c r="B24" s="42"/>
      <c r="C24" s="121"/>
      <c r="D24" s="149"/>
      <c r="E24" s="144"/>
      <c r="F24" s="144"/>
      <c r="G24" s="162"/>
      <c r="H24" s="162"/>
    </row>
    <row r="25" spans="1:10" ht="15.75">
      <c r="A25" s="79"/>
      <c r="B25" s="88"/>
      <c r="C25" s="28"/>
      <c r="D25" s="168" t="s">
        <v>40</v>
      </c>
      <c r="E25" s="28" t="s">
        <v>30</v>
      </c>
      <c r="F25" s="28">
        <v>100</v>
      </c>
      <c r="G25" s="104">
        <v>1606.9</v>
      </c>
      <c r="H25" s="104">
        <v>1606.9</v>
      </c>
    </row>
    <row r="26" spans="1:10" ht="15.75">
      <c r="A26" s="94"/>
      <c r="B26" s="88"/>
      <c r="C26" s="28"/>
      <c r="D26" s="168" t="s">
        <v>40</v>
      </c>
      <c r="E26" s="28" t="s">
        <v>30</v>
      </c>
      <c r="F26" s="28">
        <v>200</v>
      </c>
      <c r="G26" s="104">
        <v>208.2</v>
      </c>
      <c r="H26" s="104">
        <v>208.2</v>
      </c>
    </row>
    <row r="27" spans="1:10" ht="15.75">
      <c r="A27" s="94"/>
      <c r="B27" s="88"/>
      <c r="C27" s="28"/>
      <c r="D27" s="168" t="s">
        <v>40</v>
      </c>
      <c r="E27" s="28" t="s">
        <v>30</v>
      </c>
      <c r="F27" s="28">
        <v>800</v>
      </c>
      <c r="G27" s="104">
        <v>3.1</v>
      </c>
      <c r="H27" s="104">
        <v>3.1</v>
      </c>
    </row>
    <row r="28" spans="1:10" ht="15.75" hidden="1">
      <c r="A28" s="94"/>
      <c r="B28" s="77"/>
      <c r="C28" s="174"/>
      <c r="D28" s="168" t="s">
        <v>40</v>
      </c>
      <c r="E28" s="28" t="s">
        <v>121</v>
      </c>
      <c r="F28" s="28">
        <v>200</v>
      </c>
      <c r="G28" s="104">
        <v>0</v>
      </c>
      <c r="H28" s="104"/>
    </row>
    <row r="29" spans="1:10" ht="15.75">
      <c r="A29" s="94"/>
      <c r="B29" s="88"/>
      <c r="C29" s="28"/>
      <c r="D29" s="168" t="s">
        <v>40</v>
      </c>
      <c r="E29" s="28" t="s">
        <v>64</v>
      </c>
      <c r="F29" s="28">
        <v>800</v>
      </c>
      <c r="G29" s="104">
        <v>0.3</v>
      </c>
      <c r="H29" s="104">
        <v>0.3</v>
      </c>
    </row>
    <row r="30" spans="1:10" ht="15.75">
      <c r="A30" s="94"/>
      <c r="B30" s="88"/>
      <c r="C30" s="28"/>
      <c r="D30" s="168" t="s">
        <v>40</v>
      </c>
      <c r="E30" s="28" t="s">
        <v>64</v>
      </c>
      <c r="F30" s="82">
        <v>200</v>
      </c>
      <c r="G30" s="104">
        <v>15.2</v>
      </c>
      <c r="H30" s="104">
        <v>15.2</v>
      </c>
    </row>
    <row r="31" spans="1:10" ht="15.75">
      <c r="A31" s="94"/>
      <c r="B31" s="31"/>
      <c r="C31" s="176" t="s">
        <v>144</v>
      </c>
      <c r="D31" s="173" t="s">
        <v>40</v>
      </c>
      <c r="E31" s="176" t="s">
        <v>128</v>
      </c>
      <c r="F31" s="176">
        <v>200</v>
      </c>
      <c r="G31" s="104">
        <v>2384</v>
      </c>
      <c r="H31" s="104">
        <v>2384</v>
      </c>
    </row>
    <row r="32" spans="1:10" ht="15.75">
      <c r="A32" s="94"/>
      <c r="B32" s="31"/>
      <c r="C32" s="122" t="s">
        <v>123</v>
      </c>
      <c r="D32" s="170" t="s">
        <v>40</v>
      </c>
      <c r="E32" s="122" t="s">
        <v>128</v>
      </c>
      <c r="F32" s="122">
        <v>200</v>
      </c>
      <c r="G32" s="104">
        <v>349.9</v>
      </c>
      <c r="H32" s="104">
        <v>349.9</v>
      </c>
    </row>
    <row r="33" spans="1:8" ht="15.75">
      <c r="A33" s="94"/>
      <c r="B33" s="31"/>
      <c r="C33" s="176" t="s">
        <v>144</v>
      </c>
      <c r="D33" s="173" t="s">
        <v>40</v>
      </c>
      <c r="E33" s="174" t="s">
        <v>121</v>
      </c>
      <c r="F33" s="176">
        <v>200</v>
      </c>
      <c r="G33" s="104">
        <v>200</v>
      </c>
      <c r="H33" s="104">
        <v>200</v>
      </c>
    </row>
    <row r="34" spans="1:8" ht="15.75">
      <c r="A34" s="94"/>
      <c r="B34" s="31"/>
      <c r="C34" s="176" t="s">
        <v>144</v>
      </c>
      <c r="D34" s="173" t="s">
        <v>40</v>
      </c>
      <c r="E34" s="174" t="s">
        <v>140</v>
      </c>
      <c r="F34" s="176">
        <v>200</v>
      </c>
      <c r="G34" s="104">
        <v>46.9</v>
      </c>
      <c r="H34" s="104">
        <v>46.9</v>
      </c>
    </row>
    <row r="35" spans="1:8" ht="15" customHeight="1">
      <c r="A35" s="146" t="s">
        <v>7</v>
      </c>
      <c r="B35" s="31"/>
      <c r="C35" s="120"/>
      <c r="D35" s="148"/>
      <c r="E35" s="143" t="s">
        <v>42</v>
      </c>
      <c r="F35" s="143"/>
      <c r="G35" s="160">
        <f>G38+G39+G40+G41</f>
        <v>137</v>
      </c>
      <c r="H35" s="160">
        <f>H38+H39+H40+H41</f>
        <v>137</v>
      </c>
    </row>
    <row r="36" spans="1:8" ht="4.5" hidden="1" customHeight="1">
      <c r="A36" s="146"/>
      <c r="B36" s="44"/>
      <c r="C36" s="125"/>
      <c r="D36" s="169"/>
      <c r="E36" s="152"/>
      <c r="F36" s="152"/>
      <c r="G36" s="160"/>
      <c r="H36" s="160"/>
    </row>
    <row r="37" spans="1:8" ht="15.75" hidden="1">
      <c r="A37" s="146"/>
      <c r="B37" s="42"/>
      <c r="C37" s="121"/>
      <c r="D37" s="149"/>
      <c r="E37" s="144"/>
      <c r="F37" s="144"/>
      <c r="G37" s="160"/>
      <c r="H37" s="160"/>
    </row>
    <row r="38" spans="1:8" ht="15.75">
      <c r="A38" s="31"/>
      <c r="B38" s="31"/>
      <c r="C38" s="120"/>
      <c r="D38" s="126" t="s">
        <v>43</v>
      </c>
      <c r="E38" s="28" t="s">
        <v>19</v>
      </c>
      <c r="F38" s="82">
        <v>800</v>
      </c>
      <c r="G38" s="103">
        <v>0</v>
      </c>
      <c r="H38" s="103">
        <v>0</v>
      </c>
    </row>
    <row r="39" spans="1:8" ht="15.75">
      <c r="A39" s="31"/>
      <c r="B39" s="31"/>
      <c r="C39" s="120"/>
      <c r="D39" s="126" t="s">
        <v>44</v>
      </c>
      <c r="E39" s="28" t="s">
        <v>21</v>
      </c>
      <c r="F39" s="82">
        <v>700</v>
      </c>
      <c r="G39" s="103">
        <v>0</v>
      </c>
      <c r="H39" s="103">
        <v>0</v>
      </c>
    </row>
    <row r="40" spans="1:8" ht="15.75">
      <c r="A40" s="31"/>
      <c r="B40" s="31"/>
      <c r="C40" s="120"/>
      <c r="D40" s="126" t="s">
        <v>37</v>
      </c>
      <c r="E40" s="28" t="s">
        <v>20</v>
      </c>
      <c r="F40" s="82">
        <v>500</v>
      </c>
      <c r="G40" s="103">
        <v>136</v>
      </c>
      <c r="H40" s="103">
        <v>136</v>
      </c>
    </row>
    <row r="41" spans="1:8" ht="15.75">
      <c r="A41" s="31"/>
      <c r="B41" s="31"/>
      <c r="C41" s="120"/>
      <c r="D41" s="126" t="s">
        <v>50</v>
      </c>
      <c r="E41" s="28" t="s">
        <v>20</v>
      </c>
      <c r="F41" s="82">
        <v>500</v>
      </c>
      <c r="G41" s="103">
        <v>1</v>
      </c>
      <c r="H41" s="103">
        <v>1</v>
      </c>
    </row>
    <row r="42" spans="1:8" ht="15.75">
      <c r="A42" s="134" t="s">
        <v>96</v>
      </c>
      <c r="B42" s="84"/>
      <c r="C42" s="120"/>
      <c r="D42" s="148"/>
      <c r="E42" s="143" t="s">
        <v>45</v>
      </c>
      <c r="F42" s="143"/>
      <c r="G42" s="158">
        <f>G44+G45</f>
        <v>42.8</v>
      </c>
      <c r="H42" s="158">
        <f>H44+H45</f>
        <v>42.8</v>
      </c>
    </row>
    <row r="43" spans="1:8" ht="15.75">
      <c r="A43" s="135"/>
      <c r="B43" s="85"/>
      <c r="C43" s="121"/>
      <c r="D43" s="149"/>
      <c r="E43" s="144"/>
      <c r="F43" s="144"/>
      <c r="G43" s="159"/>
      <c r="H43" s="159"/>
    </row>
    <row r="44" spans="1:8" ht="15.75">
      <c r="A44" s="85"/>
      <c r="B44" s="85"/>
      <c r="C44" s="121"/>
      <c r="D44" s="127" t="s">
        <v>46</v>
      </c>
      <c r="E44" s="28" t="s">
        <v>65</v>
      </c>
      <c r="F44" s="83">
        <v>200</v>
      </c>
      <c r="G44" s="106">
        <v>8</v>
      </c>
      <c r="H44" s="106">
        <v>8</v>
      </c>
    </row>
    <row r="45" spans="1:8" ht="15.75">
      <c r="A45" s="85"/>
      <c r="B45" s="85"/>
      <c r="C45" s="121"/>
      <c r="D45" s="127" t="s">
        <v>47</v>
      </c>
      <c r="E45" s="28" t="s">
        <v>22</v>
      </c>
      <c r="F45" s="83">
        <v>200</v>
      </c>
      <c r="G45" s="106">
        <v>34.799999999999997</v>
      </c>
      <c r="H45" s="106">
        <v>34.799999999999997</v>
      </c>
    </row>
    <row r="46" spans="1:8" ht="15.75">
      <c r="A46" s="117" t="s">
        <v>129</v>
      </c>
      <c r="B46" s="88"/>
      <c r="C46" s="28"/>
      <c r="D46" s="168"/>
      <c r="E46" s="28" t="s">
        <v>130</v>
      </c>
      <c r="F46" s="28"/>
      <c r="G46" s="101">
        <f>G47</f>
        <v>90.8</v>
      </c>
      <c r="H46" s="101">
        <f>H47</f>
        <v>90.8</v>
      </c>
    </row>
    <row r="47" spans="1:8" ht="15.75">
      <c r="A47" s="116"/>
      <c r="B47" s="96"/>
      <c r="C47" s="28"/>
      <c r="D47" s="168" t="s">
        <v>48</v>
      </c>
      <c r="E47" s="28" t="s">
        <v>23</v>
      </c>
      <c r="F47" s="28">
        <v>300</v>
      </c>
      <c r="G47" s="106">
        <v>90.8</v>
      </c>
      <c r="H47" s="106">
        <v>90.8</v>
      </c>
    </row>
    <row r="48" spans="1:8" ht="31.5">
      <c r="A48" s="88" t="s">
        <v>71</v>
      </c>
      <c r="B48" s="88"/>
      <c r="C48" s="28"/>
      <c r="D48" s="168"/>
      <c r="E48" s="28" t="s">
        <v>52</v>
      </c>
      <c r="F48" s="28"/>
      <c r="G48" s="105">
        <f>G49+G50</f>
        <v>113.3</v>
      </c>
      <c r="H48" s="105">
        <f>H49+H50</f>
        <v>113.3</v>
      </c>
    </row>
    <row r="49" spans="1:10" ht="15.75">
      <c r="A49" s="80"/>
      <c r="B49" s="77" t="s">
        <v>91</v>
      </c>
      <c r="C49" s="174" t="s">
        <v>91</v>
      </c>
      <c r="D49" s="173" t="s">
        <v>53</v>
      </c>
      <c r="E49" s="174" t="s">
        <v>24</v>
      </c>
      <c r="F49" s="174">
        <v>100</v>
      </c>
      <c r="G49" s="107">
        <v>102.1</v>
      </c>
      <c r="H49" s="107">
        <v>102.1</v>
      </c>
    </row>
    <row r="50" spans="1:10" ht="15.75">
      <c r="A50" s="80"/>
      <c r="B50" s="77" t="s">
        <v>91</v>
      </c>
      <c r="C50" s="174" t="s">
        <v>91</v>
      </c>
      <c r="D50" s="173" t="s">
        <v>53</v>
      </c>
      <c r="E50" s="174" t="s">
        <v>24</v>
      </c>
      <c r="F50" s="174">
        <v>200</v>
      </c>
      <c r="G50" s="107">
        <v>11.2</v>
      </c>
      <c r="H50" s="107">
        <v>11.2</v>
      </c>
    </row>
    <row r="51" spans="1:10" ht="14.25" customHeight="1">
      <c r="A51" s="137" t="s">
        <v>8</v>
      </c>
      <c r="B51" s="45"/>
      <c r="C51" s="123"/>
      <c r="D51" s="148"/>
      <c r="E51" s="153" t="s">
        <v>25</v>
      </c>
      <c r="F51" s="155"/>
      <c r="G51" s="165">
        <f>G53+G58+G63+G65+G69+G72+G74</f>
        <v>825.8</v>
      </c>
      <c r="H51" s="166">
        <f>H53+H58+H63+H65+H69+H72+H74</f>
        <v>825.8</v>
      </c>
    </row>
    <row r="52" spans="1:10" ht="5.25" hidden="1" customHeight="1">
      <c r="A52" s="137"/>
      <c r="B52" s="46"/>
      <c r="C52" s="124"/>
      <c r="D52" s="149"/>
      <c r="E52" s="154"/>
      <c r="F52" s="156"/>
      <c r="G52" s="165"/>
      <c r="H52" s="167"/>
    </row>
    <row r="53" spans="1:10" ht="15.75">
      <c r="A53" s="147" t="s">
        <v>9</v>
      </c>
      <c r="B53" s="84"/>
      <c r="C53" s="120"/>
      <c r="D53" s="148"/>
      <c r="E53" s="139" t="s">
        <v>70</v>
      </c>
      <c r="F53" s="143"/>
      <c r="G53" s="161">
        <f>G55+G56+G57</f>
        <v>148.6</v>
      </c>
      <c r="H53" s="161">
        <f>H55+H56+H57</f>
        <v>148.6</v>
      </c>
    </row>
    <row r="54" spans="1:10" ht="15.75">
      <c r="A54" s="147"/>
      <c r="B54" s="85"/>
      <c r="C54" s="121"/>
      <c r="D54" s="149"/>
      <c r="E54" s="140"/>
      <c r="F54" s="144"/>
      <c r="G54" s="162"/>
      <c r="H54" s="162"/>
    </row>
    <row r="55" spans="1:10" ht="15.75">
      <c r="A55" s="79"/>
      <c r="B55" s="89"/>
      <c r="C55" s="28"/>
      <c r="D55" s="168" t="s">
        <v>57</v>
      </c>
      <c r="E55" s="16" t="s">
        <v>26</v>
      </c>
      <c r="F55" s="28">
        <v>200</v>
      </c>
      <c r="G55" s="104">
        <v>104.6</v>
      </c>
      <c r="H55" s="104">
        <v>104.6</v>
      </c>
      <c r="J55" s="9"/>
    </row>
    <row r="56" spans="1:10" ht="15.75">
      <c r="A56" s="95"/>
      <c r="B56" s="91" t="s">
        <v>94</v>
      </c>
      <c r="C56" s="174"/>
      <c r="D56" s="170" t="s">
        <v>57</v>
      </c>
      <c r="E56" s="16" t="s">
        <v>31</v>
      </c>
      <c r="F56" s="16">
        <v>200</v>
      </c>
      <c r="G56" s="104">
        <v>44</v>
      </c>
      <c r="H56" s="104">
        <v>44</v>
      </c>
    </row>
    <row r="57" spans="1:10" ht="15.75" hidden="1">
      <c r="A57" s="95"/>
      <c r="B57" s="41" t="s">
        <v>123</v>
      </c>
      <c r="C57" s="176"/>
      <c r="D57" s="168"/>
      <c r="E57" s="28"/>
      <c r="F57" s="28"/>
      <c r="G57" s="104"/>
      <c r="H57" s="104"/>
    </row>
    <row r="58" spans="1:10" ht="15.75">
      <c r="A58" s="84" t="s">
        <v>10</v>
      </c>
      <c r="B58" s="84"/>
      <c r="C58" s="120"/>
      <c r="D58" s="126"/>
      <c r="E58" s="28" t="s">
        <v>56</v>
      </c>
      <c r="F58" s="28"/>
      <c r="G58" s="105">
        <f>G61+G62+G59+G60</f>
        <v>384.4</v>
      </c>
      <c r="H58" s="132">
        <f>H61+H62+H59+H60</f>
        <v>384.4</v>
      </c>
    </row>
    <row r="59" spans="1:10" ht="15.75">
      <c r="A59" s="129"/>
      <c r="B59" s="129"/>
      <c r="C59" s="176" t="s">
        <v>144</v>
      </c>
      <c r="D59" s="183" t="s">
        <v>57</v>
      </c>
      <c r="E59" s="174" t="s">
        <v>142</v>
      </c>
      <c r="F59" s="174">
        <v>200</v>
      </c>
      <c r="G59" s="102">
        <v>150</v>
      </c>
      <c r="H59" s="102">
        <v>150</v>
      </c>
    </row>
    <row r="60" spans="1:10" ht="15.75">
      <c r="A60" s="129"/>
      <c r="B60" s="129"/>
      <c r="C60" s="120"/>
      <c r="D60" s="126" t="s">
        <v>57</v>
      </c>
      <c r="E60" s="28" t="s">
        <v>143</v>
      </c>
      <c r="F60" s="28">
        <v>200</v>
      </c>
      <c r="G60" s="102">
        <v>100</v>
      </c>
      <c r="H60" s="102">
        <v>100</v>
      </c>
    </row>
    <row r="61" spans="1:10" ht="15.75">
      <c r="A61" s="81"/>
      <c r="B61" s="84"/>
      <c r="C61" s="120"/>
      <c r="D61" s="126" t="s">
        <v>57</v>
      </c>
      <c r="E61" s="28" t="s">
        <v>27</v>
      </c>
      <c r="F61" s="28">
        <v>200</v>
      </c>
      <c r="G61" s="102">
        <v>134.4</v>
      </c>
      <c r="H61" s="102">
        <v>134.4</v>
      </c>
    </row>
    <row r="62" spans="1:10" ht="15.75" hidden="1">
      <c r="A62" s="81"/>
      <c r="B62" s="84"/>
      <c r="C62" s="120"/>
      <c r="D62" s="126"/>
      <c r="E62" s="28"/>
      <c r="F62" s="28"/>
      <c r="G62" s="102"/>
      <c r="H62" s="102"/>
    </row>
    <row r="63" spans="1:10" ht="31.5">
      <c r="A63" s="88" t="s">
        <v>11</v>
      </c>
      <c r="B63" s="88"/>
      <c r="C63" s="28"/>
      <c r="D63" s="168"/>
      <c r="E63" s="28" t="s">
        <v>126</v>
      </c>
      <c r="F63" s="28"/>
      <c r="G63" s="105">
        <f>G64</f>
        <v>8.8000000000000007</v>
      </c>
      <c r="H63" s="105">
        <f>H64</f>
        <v>8.8000000000000007</v>
      </c>
    </row>
    <row r="64" spans="1:10" ht="15.75">
      <c r="A64" s="96"/>
      <c r="B64" s="96"/>
      <c r="C64" s="28"/>
      <c r="D64" s="168" t="s">
        <v>57</v>
      </c>
      <c r="E64" s="28" t="s">
        <v>58</v>
      </c>
      <c r="F64" s="28">
        <v>200</v>
      </c>
      <c r="G64" s="102">
        <v>8.8000000000000007</v>
      </c>
      <c r="H64" s="102">
        <v>8.8000000000000007</v>
      </c>
    </row>
    <row r="65" spans="1:8" ht="31.5">
      <c r="A65" s="88" t="s">
        <v>85</v>
      </c>
      <c r="B65" s="88"/>
      <c r="C65" s="28"/>
      <c r="D65" s="168"/>
      <c r="E65" s="28" t="s">
        <v>134</v>
      </c>
      <c r="F65" s="28"/>
      <c r="G65" s="105">
        <f>G66</f>
        <v>31.7</v>
      </c>
      <c r="H65" s="105">
        <f>H66</f>
        <v>31.7</v>
      </c>
    </row>
    <row r="66" spans="1:8" ht="15.75">
      <c r="A66" s="96"/>
      <c r="B66" s="96"/>
      <c r="C66" s="28"/>
      <c r="D66" s="168" t="s">
        <v>57</v>
      </c>
      <c r="E66" s="28" t="s">
        <v>59</v>
      </c>
      <c r="F66" s="28">
        <v>200</v>
      </c>
      <c r="G66" s="102">
        <v>31.7</v>
      </c>
      <c r="H66" s="102">
        <v>31.7</v>
      </c>
    </row>
    <row r="67" spans="1:8" ht="31.5" hidden="1">
      <c r="A67" s="88" t="s">
        <v>72</v>
      </c>
      <c r="B67" s="88"/>
      <c r="C67" s="28"/>
      <c r="D67" s="168"/>
      <c r="E67" s="28" t="s">
        <v>135</v>
      </c>
      <c r="F67" s="28"/>
      <c r="G67" s="105"/>
      <c r="H67" s="105"/>
    </row>
    <row r="68" spans="1:8" ht="15.75" hidden="1">
      <c r="A68" s="96"/>
      <c r="B68" s="96"/>
      <c r="C68" s="28"/>
      <c r="D68" s="168" t="s">
        <v>50</v>
      </c>
      <c r="E68" s="28" t="s">
        <v>73</v>
      </c>
      <c r="F68" s="28">
        <v>200</v>
      </c>
      <c r="G68" s="102"/>
      <c r="H68" s="102"/>
    </row>
    <row r="69" spans="1:8" ht="15.75">
      <c r="A69" s="88" t="s">
        <v>74</v>
      </c>
      <c r="B69" s="88"/>
      <c r="C69" s="28"/>
      <c r="D69" s="168"/>
      <c r="E69" s="28" t="s">
        <v>136</v>
      </c>
      <c r="F69" s="28"/>
      <c r="G69" s="105">
        <f>G71+G70</f>
        <v>160.4</v>
      </c>
      <c r="H69" s="132">
        <f>H71+H70</f>
        <v>160.4</v>
      </c>
    </row>
    <row r="70" spans="1:8" ht="15.75">
      <c r="A70" s="131"/>
      <c r="B70" s="131"/>
      <c r="C70" s="174" t="s">
        <v>144</v>
      </c>
      <c r="D70" s="173" t="s">
        <v>66</v>
      </c>
      <c r="E70" s="174" t="s">
        <v>145</v>
      </c>
      <c r="F70" s="174">
        <v>200</v>
      </c>
      <c r="G70" s="102">
        <v>53.1</v>
      </c>
      <c r="H70" s="102">
        <v>53.1</v>
      </c>
    </row>
    <row r="71" spans="1:8" ht="15.75">
      <c r="A71" s="96"/>
      <c r="B71" s="96"/>
      <c r="C71" s="28"/>
      <c r="D71" s="168" t="s">
        <v>66</v>
      </c>
      <c r="E71" s="28" t="s">
        <v>75</v>
      </c>
      <c r="F71" s="28">
        <v>200</v>
      </c>
      <c r="G71" s="102">
        <v>107.3</v>
      </c>
      <c r="H71" s="102">
        <v>107.3</v>
      </c>
    </row>
    <row r="72" spans="1:8" ht="15.75">
      <c r="A72" s="88" t="s">
        <v>76</v>
      </c>
      <c r="B72" s="88"/>
      <c r="C72" s="28"/>
      <c r="D72" s="168"/>
      <c r="E72" s="28" t="s">
        <v>83</v>
      </c>
      <c r="F72" s="28"/>
      <c r="G72" s="105">
        <f>G73</f>
        <v>91.9</v>
      </c>
      <c r="H72" s="105">
        <f>H73</f>
        <v>91.9</v>
      </c>
    </row>
    <row r="73" spans="1:8" ht="15.75">
      <c r="A73" s="88"/>
      <c r="B73" s="88"/>
      <c r="C73" s="28"/>
      <c r="D73" s="168" t="s">
        <v>50</v>
      </c>
      <c r="E73" s="28" t="s">
        <v>77</v>
      </c>
      <c r="F73" s="28">
        <v>200</v>
      </c>
      <c r="G73" s="102">
        <v>91.9</v>
      </c>
      <c r="H73" s="102">
        <v>91.9</v>
      </c>
    </row>
    <row r="74" spans="1:8" ht="15.75">
      <c r="A74" s="88" t="s">
        <v>78</v>
      </c>
      <c r="B74" s="88"/>
      <c r="C74" s="28"/>
      <c r="D74" s="168"/>
      <c r="E74" s="28" t="s">
        <v>137</v>
      </c>
      <c r="F74" s="28"/>
      <c r="G74" s="105">
        <f>G75</f>
        <v>0</v>
      </c>
      <c r="H74" s="105">
        <f>H75</f>
        <v>0</v>
      </c>
    </row>
    <row r="75" spans="1:8" ht="15.75">
      <c r="A75" s="96"/>
      <c r="B75" s="47"/>
      <c r="C75" s="177"/>
      <c r="D75" s="168" t="s">
        <v>50</v>
      </c>
      <c r="E75" s="28" t="s">
        <v>79</v>
      </c>
      <c r="F75" s="28">
        <v>200</v>
      </c>
      <c r="G75" s="102">
        <v>0</v>
      </c>
      <c r="H75" s="102">
        <v>0</v>
      </c>
    </row>
    <row r="76" spans="1:8" ht="31.5">
      <c r="A76" s="86" t="s">
        <v>106</v>
      </c>
      <c r="B76" s="48"/>
      <c r="C76" s="178"/>
      <c r="D76" s="171"/>
      <c r="E76" s="15" t="s">
        <v>80</v>
      </c>
      <c r="F76" s="34"/>
      <c r="G76" s="100">
        <f>G77</f>
        <v>0</v>
      </c>
      <c r="H76" s="100">
        <f>H77</f>
        <v>0</v>
      </c>
    </row>
    <row r="77" spans="1:8" ht="15.75">
      <c r="A77" s="88" t="s">
        <v>107</v>
      </c>
      <c r="B77" s="47"/>
      <c r="C77" s="177"/>
      <c r="D77" s="171" t="s">
        <v>50</v>
      </c>
      <c r="E77" s="34" t="s">
        <v>81</v>
      </c>
      <c r="F77" s="34">
        <v>200</v>
      </c>
      <c r="G77" s="102">
        <v>0</v>
      </c>
      <c r="H77" s="102">
        <v>0</v>
      </c>
    </row>
    <row r="78" spans="1:8" ht="15.75">
      <c r="A78" s="86" t="s">
        <v>102</v>
      </c>
      <c r="B78" s="48"/>
      <c r="C78" s="178"/>
      <c r="D78" s="171"/>
      <c r="E78" s="15" t="s">
        <v>84</v>
      </c>
      <c r="F78" s="34"/>
      <c r="G78" s="100">
        <f>G79</f>
        <v>1520.7</v>
      </c>
      <c r="H78" s="100">
        <f>H79</f>
        <v>1520.7</v>
      </c>
    </row>
    <row r="79" spans="1:8" ht="31.5">
      <c r="A79" s="90" t="s">
        <v>124</v>
      </c>
      <c r="B79" s="47"/>
      <c r="C79" s="177"/>
      <c r="D79" s="171" t="s">
        <v>55</v>
      </c>
      <c r="E79" s="34" t="s">
        <v>87</v>
      </c>
      <c r="F79" s="34">
        <v>200</v>
      </c>
      <c r="G79" s="102">
        <v>1520.7</v>
      </c>
      <c r="H79" s="102">
        <v>1520.7</v>
      </c>
    </row>
    <row r="80" spans="1:8" ht="15.75">
      <c r="A80" s="35" t="s">
        <v>103</v>
      </c>
      <c r="B80" s="49"/>
      <c r="C80" s="179"/>
      <c r="D80" s="172" t="s">
        <v>63</v>
      </c>
      <c r="E80" s="38" t="s">
        <v>67</v>
      </c>
      <c r="F80" s="38">
        <v>800</v>
      </c>
      <c r="G80" s="108"/>
      <c r="H80" s="108"/>
    </row>
    <row r="81" spans="1:10" ht="15.75">
      <c r="A81" s="23" t="s">
        <v>12</v>
      </c>
      <c r="B81" s="23"/>
      <c r="C81" s="175"/>
      <c r="D81" s="24"/>
      <c r="E81" s="26"/>
      <c r="F81" s="26"/>
      <c r="G81" s="100">
        <f>G8+G15+G80+G76+G78+G51</f>
        <v>11779.599999999999</v>
      </c>
      <c r="H81" s="100">
        <f>H8+H15+H80+H76+H78+H51</f>
        <v>11779.599999999999</v>
      </c>
    </row>
    <row r="82" spans="1:10">
      <c r="A82" s="8"/>
      <c r="B82" s="8"/>
      <c r="C82" s="180"/>
      <c r="D82" s="14"/>
      <c r="E82" s="14"/>
      <c r="F82" s="14"/>
      <c r="G82" s="109"/>
      <c r="H82" s="110"/>
      <c r="I82" s="9"/>
      <c r="J82" s="9"/>
    </row>
    <row r="83" spans="1:10" ht="15.75">
      <c r="A83" s="1"/>
      <c r="B83" s="1"/>
      <c r="C83" s="181"/>
      <c r="D83" s="11"/>
      <c r="E83" s="18"/>
      <c r="F83" s="11"/>
      <c r="G83" s="111"/>
      <c r="H83" s="111"/>
    </row>
    <row r="84" spans="1:10" ht="18.75">
      <c r="A84" s="157" t="s">
        <v>138</v>
      </c>
      <c r="B84" s="157"/>
      <c r="C84" s="157"/>
      <c r="D84" s="157"/>
      <c r="E84" s="157"/>
      <c r="F84" s="157"/>
      <c r="G84" s="157"/>
      <c r="H84" s="112"/>
    </row>
    <row r="85" spans="1:10">
      <c r="A85" s="1"/>
      <c r="B85" s="1"/>
      <c r="C85" s="181"/>
      <c r="D85" s="11"/>
      <c r="E85" s="11"/>
      <c r="F85" s="11"/>
      <c r="G85" s="113"/>
      <c r="H85" s="113"/>
    </row>
    <row r="86" spans="1:10">
      <c r="A86" s="1"/>
      <c r="B86" s="1"/>
      <c r="C86" s="181"/>
      <c r="D86" s="11"/>
      <c r="E86" s="11"/>
      <c r="F86" s="11"/>
      <c r="G86" s="114"/>
      <c r="H86" s="114"/>
    </row>
    <row r="87" spans="1:10">
      <c r="A87" s="1"/>
      <c r="B87" s="1"/>
      <c r="C87" s="181"/>
      <c r="D87" s="11"/>
      <c r="E87" s="11"/>
      <c r="F87" s="11"/>
      <c r="G87" s="113"/>
      <c r="H87" s="113"/>
    </row>
    <row r="88" spans="1:10">
      <c r="A88" s="1"/>
      <c r="B88" s="1"/>
      <c r="C88" s="181"/>
      <c r="D88" s="11"/>
      <c r="E88" s="11"/>
      <c r="F88" s="11"/>
      <c r="G88" s="113"/>
      <c r="H88" s="113"/>
    </row>
    <row r="89" spans="1:10">
      <c r="A89" s="1"/>
      <c r="B89" s="1"/>
      <c r="C89" s="181"/>
      <c r="D89" s="11"/>
      <c r="E89" s="11"/>
      <c r="F89" s="11"/>
      <c r="G89" s="113"/>
      <c r="H89" s="113"/>
      <c r="I89" s="9"/>
      <c r="J89" s="9"/>
    </row>
    <row r="90" spans="1:10">
      <c r="A90" s="1"/>
      <c r="B90" s="1"/>
      <c r="C90" s="181"/>
      <c r="D90" s="11"/>
      <c r="E90" s="11"/>
      <c r="F90" s="11"/>
      <c r="G90" s="113"/>
      <c r="H90" s="113"/>
      <c r="I90" s="9"/>
      <c r="J90" s="9"/>
    </row>
    <row r="91" spans="1:10">
      <c r="A91" s="1"/>
      <c r="B91" s="1"/>
      <c r="C91" s="181"/>
      <c r="D91" s="11"/>
      <c r="E91" s="11"/>
      <c r="F91" s="11"/>
      <c r="G91" s="113"/>
      <c r="H91" s="113"/>
    </row>
    <row r="92" spans="1:10">
      <c r="A92" s="1"/>
      <c r="B92" s="1"/>
      <c r="C92" s="181"/>
      <c r="D92" s="11"/>
      <c r="E92" s="11"/>
      <c r="F92" s="11"/>
      <c r="G92" s="113"/>
      <c r="H92" s="113"/>
    </row>
    <row r="93" spans="1:10">
      <c r="A93" s="1"/>
      <c r="B93" s="1"/>
      <c r="C93" s="181"/>
      <c r="D93" s="11"/>
      <c r="E93" s="11"/>
      <c r="F93" s="11"/>
      <c r="G93" s="113"/>
      <c r="H93" s="113"/>
    </row>
    <row r="94" spans="1:10">
      <c r="A94" s="1"/>
      <c r="B94" s="1"/>
      <c r="C94" s="181"/>
      <c r="D94" s="11"/>
      <c r="E94" s="11"/>
      <c r="F94" s="11"/>
      <c r="G94" s="113"/>
      <c r="H94" s="113"/>
    </row>
    <row r="95" spans="1:10">
      <c r="A95" s="1"/>
      <c r="B95" s="1"/>
      <c r="C95" s="181"/>
      <c r="D95" s="11"/>
      <c r="E95" s="11"/>
      <c r="F95" s="11"/>
      <c r="G95" s="113"/>
      <c r="H95" s="113"/>
    </row>
  </sheetData>
  <mergeCells count="47">
    <mergeCell ref="H53:H54"/>
    <mergeCell ref="A53:A54"/>
    <mergeCell ref="D53:D54"/>
    <mergeCell ref="E53:E54"/>
    <mergeCell ref="F53:F54"/>
    <mergeCell ref="G53:G54"/>
    <mergeCell ref="H35:H37"/>
    <mergeCell ref="H23:H24"/>
    <mergeCell ref="A51:A52"/>
    <mergeCell ref="D51:D52"/>
    <mergeCell ref="E51:E52"/>
    <mergeCell ref="F51:F52"/>
    <mergeCell ref="G51:G52"/>
    <mergeCell ref="A42:A43"/>
    <mergeCell ref="D42:D43"/>
    <mergeCell ref="E42:E43"/>
    <mergeCell ref="F42:F43"/>
    <mergeCell ref="G42:G43"/>
    <mergeCell ref="H42:H43"/>
    <mergeCell ref="H51:H52"/>
    <mergeCell ref="A4:H4"/>
    <mergeCell ref="A3:H3"/>
    <mergeCell ref="A2:H2"/>
    <mergeCell ref="A5:H5"/>
    <mergeCell ref="A18:A19"/>
    <mergeCell ref="D18:D19"/>
    <mergeCell ref="E18:E19"/>
    <mergeCell ref="F18:F19"/>
    <mergeCell ref="G18:G19"/>
    <mergeCell ref="H9:H10"/>
    <mergeCell ref="H18:H19"/>
    <mergeCell ref="A84:G84"/>
    <mergeCell ref="A9:A10"/>
    <mergeCell ref="D9:D10"/>
    <mergeCell ref="E9:E10"/>
    <mergeCell ref="F9:F10"/>
    <mergeCell ref="G9:G10"/>
    <mergeCell ref="A35:A37"/>
    <mergeCell ref="D35:D37"/>
    <mergeCell ref="E35:E37"/>
    <mergeCell ref="F35:F37"/>
    <mergeCell ref="G35:G37"/>
    <mergeCell ref="A23:A24"/>
    <mergeCell ref="D23:D24"/>
    <mergeCell ref="E23:E24"/>
    <mergeCell ref="F23:F24"/>
    <mergeCell ref="G23:G24"/>
  </mergeCells>
  <pageMargins left="0.70866141732283472" right="0.19685039370078741" top="0.35433070866141736" bottom="0.15748031496062992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Бодеевское сп</vt:lpstr>
      <vt:lpstr>Копанище</vt:lpstr>
      <vt:lpstr>'Бодеевское сп'!Область_печати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Администратор1</dc:creator>
  <cp:lastModifiedBy>ELytikova</cp:lastModifiedBy>
  <cp:lastPrinted>2023-04-12T06:40:35Z</cp:lastPrinted>
  <dcterms:created xsi:type="dcterms:W3CDTF">2015-03-06T04:53:28Z</dcterms:created>
  <dcterms:modified xsi:type="dcterms:W3CDTF">2024-01-19T13:30:01Z</dcterms:modified>
</cp:coreProperties>
</file>